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charts'!$A$1:$BS$71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2" i="1" l="1"/>
  <c r="AV31" i="1"/>
  <c r="AV30" i="1"/>
  <c r="O14" i="1"/>
  <c r="BR7" i="1"/>
  <c r="BQ7" i="1"/>
  <c r="BP7" i="1"/>
  <c r="BO7" i="1"/>
  <c r="BM7" i="1"/>
  <c r="BL7" i="1"/>
  <c r="BK7" i="1"/>
  <c r="BJ7" i="1"/>
  <c r="B6" i="1"/>
  <c r="B4" i="1"/>
  <c r="B3" i="1"/>
  <c r="BI10" i="1"/>
  <c r="BI11" i="1" l="1"/>
  <c r="BH31" i="1"/>
  <c r="BH30" i="1"/>
  <c r="BH32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BT10" i="1" l="1"/>
  <c r="BZ7" i="1"/>
  <c r="BV7" i="1"/>
  <c r="BW7" i="1"/>
  <c r="CA7" i="1"/>
  <c r="BU7" i="1"/>
  <c r="BY7" i="1"/>
  <c r="BX7" i="1"/>
  <c r="CB7" i="1" l="1"/>
  <c r="CC7" i="1"/>
  <c r="BT11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J7" i="1" l="1"/>
  <c r="CF7" i="1"/>
  <c r="CI7" i="1"/>
  <c r="CH7" i="1"/>
  <c r="CE10" i="1"/>
  <c r="CL7" i="1"/>
  <c r="CG7" i="1"/>
  <c r="CK7" i="1"/>
  <c r="CN7" i="1" l="1"/>
  <c r="CM7" i="1"/>
  <c r="CE11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<sst xmlns="http://schemas.openxmlformats.org/spreadsheetml/2006/main" count="1621" uniqueCount="64">
  <si>
    <t>Borough</t>
  </si>
  <si>
    <t>Queens</t>
  </si>
  <si>
    <t>Year</t>
  </si>
  <si>
    <t>Neighborhood</t>
  </si>
  <si>
    <t>Sunnyside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</si>
  <si>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</si>
  <si>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</si>
  <si>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</si>
  <si>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</si>
  <si>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</si>
  <si>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</si>
  <si>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</si>
  <si>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</si>
  <si>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</si>
  <si>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</si>
  <si>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</si>
  <si>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</si>
  <si>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</si>
  <si>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</si>
  <si>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</si>
  <si>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</si>
  <si>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</si>
  <si>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</si>
  <si>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</si>
  <si>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</si>
  <si>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</si>
  <si>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</si>
  <si>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</si>
  <si>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</si>
  <si>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4328 39 Pl</t>
  </si>
  <si>
    <t>Medium multifamily</t>
  </si>
  <si>
    <t>No</t>
  </si>
  <si>
    <t/>
  </si>
  <si>
    <t>4338 39 Pl</t>
  </si>
  <si>
    <t>4816 46 St</t>
  </si>
  <si>
    <t>4166 72 St</t>
  </si>
  <si>
    <t>4021-4023 69 St</t>
  </si>
  <si>
    <t>Small multifamily</t>
  </si>
  <si>
    <t>4127 49 St</t>
  </si>
  <si>
    <t>4726 44 St</t>
  </si>
  <si>
    <t>3766 63 St</t>
  </si>
  <si>
    <t>1018 47 Ave</t>
  </si>
  <si>
    <t>3735 64 St</t>
  </si>
  <si>
    <t>4246 64 St</t>
  </si>
  <si>
    <t>4884 37 St</t>
  </si>
  <si>
    <t>4822 59 Pl</t>
  </si>
  <si>
    <t>5041 64 St</t>
  </si>
  <si>
    <t>4218 66 St</t>
  </si>
  <si>
    <t>4124 63 St</t>
  </si>
  <si>
    <t>4023 67 St</t>
  </si>
  <si>
    <t>5468 46 St</t>
  </si>
  <si>
    <t>4TH QUARTER 2015</t>
  </si>
  <si>
    <t>Multifamily Market Report,  Q4 2015</t>
  </si>
  <si>
    <t>Q1</t>
  </si>
  <si>
    <t>Q2</t>
  </si>
  <si>
    <t>Q3</t>
  </si>
  <si>
    <t>Q4</t>
  </si>
  <si>
    <t>$221K</t>
  </si>
  <si>
    <t>$40M</t>
  </si>
  <si>
    <t>n/a</t>
  </si>
  <si>
    <t>325% Y-o-Y</t>
  </si>
  <si>
    <t>100% Y-o-Y</t>
  </si>
  <si>
    <t>-3% Y-o-Y</t>
  </si>
  <si>
    <t>7%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</si>
</sst>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13</c:v>
                </c:pt>
                <c:pt idx="1">
                  <c:v>29</c:v>
                </c:pt>
                <c:pt idx="2">
                  <c:v>18</c:v>
                </c:pt>
                <c:pt idx="3">
                  <c:v>21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16</c:v>
                </c:pt>
                <c:pt idx="1">
                  <c:v>16</c:v>
                </c:pt>
                <c:pt idx="2">
                  <c:v>18</c:v>
                </c:pt>
                <c:pt idx="3">
                  <c:v>9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16</c:v>
                </c:pt>
                <c:pt idx="1">
                  <c:v>18</c:v>
                </c:pt>
                <c:pt idx="2">
                  <c:v>24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682656"/>
        <c:axId val="610683048"/>
      </c:barChart>
      <c:catAx>
        <c:axId val="61068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0683048"/>
        <c:crosses val="autoZero"/>
        <c:auto val="1"/>
        <c:lblAlgn val="ctr"/>
        <c:lblOffset val="100"/>
        <c:noMultiLvlLbl val="0"/>
      </c:catAx>
      <c:valAx>
        <c:axId val="6106830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068265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129.93656640065498</c:v>
              </c:pt>
              <c:pt idx="1">
                <c:v>206.67116394399102</c:v>
              </c:pt>
              <c:pt idx="2">
                <c:v>183.53644698327602</c:v>
              </c:pt>
              <c:pt idx="3">
                <c:v>174.22499793882403</c:v>
              </c:pt>
              <c:pt idx="4">
                <c:v>218.15427807834399</c:v>
              </c:pt>
              <c:pt idx="5">
                <c:v>258.56757569739699</c:v>
              </c:pt>
              <c:pt idx="6">
                <c:v>222.327157366628</c:v>
              </c:pt>
              <c:pt idx="7">
                <c:v>246.58556235244302</c:v>
              </c:pt>
              <c:pt idx="8">
                <c:v>245.92713759186103</c:v>
              </c:pt>
              <c:pt idx="9">
                <c:v>272.61397111139303</c:v>
              </c:pt>
              <c:pt idx="10">
                <c:v>265.358656813903</c:v>
              </c:pt>
              <c:pt idx="11">
                <c:v>269.19974649997101</c:v>
              </c:pt>
              <c:pt idx="12">
                <c:v>294.20242358468903</c:v>
              </c:pt>
              <c:pt idx="13">
                <c:v>326.52042208981101</c:v>
              </c:pt>
              <c:pt idx="14">
                <c:v>416.31646091106103</c:v>
              </c:pt>
              <c:pt idx="15">
                <c:v>289.29751284327602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0680696"/>
        <c:axId val="610683440"/>
      </c:lineChart>
      <c:catAx>
        <c:axId val="610680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0683440"/>
        <c:crosses val="autoZero"/>
        <c:auto val="1"/>
        <c:lblAlgn val="ctr"/>
        <c:lblOffset val="100"/>
        <c:noMultiLvlLbl val="0"/>
      </c:catAx>
      <c:valAx>
        <c:axId val="610683440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61068069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13</c:v>
                </c:pt>
                <c:pt idx="1">
                  <c:v>29</c:v>
                </c:pt>
                <c:pt idx="2">
                  <c:v>18</c:v>
                </c:pt>
                <c:pt idx="3">
                  <c:v>23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16</c:v>
                </c:pt>
                <c:pt idx="1">
                  <c:v>16</c:v>
                </c:pt>
                <c:pt idx="2">
                  <c:v>18</c:v>
                </c:pt>
                <c:pt idx="3">
                  <c:v>9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16</c:v>
                </c:pt>
                <c:pt idx="1">
                  <c:v>19</c:v>
                </c:pt>
                <c:pt idx="2">
                  <c:v>24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0681480"/>
        <c:axId val="610681872"/>
      </c:barChart>
      <c:catAx>
        <c:axId val="61068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0681872"/>
        <c:crosses val="autoZero"/>
        <c:auto val="1"/>
        <c:lblAlgn val="ctr"/>
        <c:lblOffset val="100"/>
        <c:noMultiLvlLbl val="0"/>
      </c:catAx>
      <c:valAx>
        <c:axId val="6106818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61068148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94</c:v>
                </c:pt>
                <c:pt idx="1">
                  <c:v>220</c:v>
                </c:pt>
                <c:pt idx="2">
                  <c:v>171</c:v>
                </c:pt>
                <c:pt idx="3">
                  <c:v>631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400</c:v>
                </c:pt>
                <c:pt idx="1">
                  <c:v>160</c:v>
                </c:pt>
                <c:pt idx="2">
                  <c:v>84</c:v>
                </c:pt>
                <c:pt idx="3">
                  <c:v>41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103</c:v>
                </c:pt>
                <c:pt idx="1">
                  <c:v>180</c:v>
                </c:pt>
                <c:pt idx="2">
                  <c:v>111</c:v>
                </c:pt>
                <c:pt idx="3">
                  <c:v>180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3976"/>
        <c:axId val="1363964368"/>
      </c:barChart>
      <c:catAx>
        <c:axId val="1363963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4368"/>
        <c:crosses val="autoZero"/>
        <c:auto val="1"/>
        <c:lblAlgn val="ctr"/>
        <c:lblOffset val="100"/>
        <c:noMultiLvlLbl val="0"/>
      </c:catAx>
      <c:valAx>
        <c:axId val="13639643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13639639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1270000</c:v>
              </c:pt>
              <c:pt idx="1">
                <c:v>22671000</c:v>
              </c:pt>
              <c:pt idx="2">
                <c:v>14233435</c:v>
              </c:pt>
              <c:pt idx="3">
                <c:v>21131750</c:v>
              </c:pt>
              <c:pt idx="4">
                <c:v>16774318.75</c:v>
              </c:pt>
              <c:pt idx="5">
                <c:v>44268837.5</c:v>
              </c:pt>
              <c:pt idx="6">
                <c:v>27209064.5</c:v>
              </c:pt>
              <c:pt idx="7">
                <c:v>121051565</c:v>
              </c:pt>
              <c:pt idx="8">
                <c:v>76533263</c:v>
              </c:pt>
              <c:pt idx="9">
                <c:v>34330822.609999999</c:v>
              </c:pt>
              <c:pt idx="10">
                <c:v>20720000</c:v>
              </c:pt>
              <c:pt idx="11">
                <c:v>9345000</c:v>
              </c:pt>
              <c:pt idx="12">
                <c:v>23042522.219999999</c:v>
              </c:pt>
              <c:pt idx="13">
                <c:v>49045000</c:v>
              </c:pt>
              <c:pt idx="14">
                <c:v>38996779.210000001</c:v>
              </c:pt>
              <c:pt idx="15">
                <c:v>39757000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56528"/>
        <c:axId val="1363964760"/>
      </c:barChart>
      <c:catAx>
        <c:axId val="136395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4760"/>
        <c:crossesAt val="0"/>
        <c:auto val="1"/>
        <c:lblAlgn val="ctr"/>
        <c:lblOffset val="100"/>
        <c:noMultiLvlLbl val="0"/>
      </c:catAx>
      <c:valAx>
        <c:axId val="1363964760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5652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9774</c:v>
              </c:pt>
              <c:pt idx="1">
                <c:v>109696</c:v>
              </c:pt>
              <c:pt idx="2">
                <c:v>77551</c:v>
              </c:pt>
              <c:pt idx="3">
                <c:v>121290</c:v>
              </c:pt>
              <c:pt idx="4">
                <c:v>76892</c:v>
              </c:pt>
              <c:pt idx="5">
                <c:v>171208</c:v>
              </c:pt>
              <c:pt idx="6">
                <c:v>122383</c:v>
              </c:pt>
              <c:pt idx="7">
                <c:v>490911</c:v>
              </c:pt>
              <c:pt idx="8">
                <c:v>311203</c:v>
              </c:pt>
              <c:pt idx="9">
                <c:v>125932</c:v>
              </c:pt>
              <c:pt idx="10">
                <c:v>78083</c:v>
              </c:pt>
              <c:pt idx="11">
                <c:v>34714</c:v>
              </c:pt>
              <c:pt idx="12">
                <c:v>78322</c:v>
              </c:pt>
              <c:pt idx="13">
                <c:v>150205</c:v>
              </c:pt>
              <c:pt idx="14">
                <c:v>93671</c:v>
              </c:pt>
              <c:pt idx="15">
                <c:v>137426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960448"/>
        <c:axId val="1363965152"/>
      </c:barChart>
      <c:catAx>
        <c:axId val="13639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5152"/>
        <c:crossesAt val="0"/>
        <c:auto val="1"/>
        <c:lblAlgn val="ctr"/>
        <c:lblOffset val="100"/>
        <c:noMultiLvlLbl val="0"/>
      </c:catAx>
      <c:valAx>
        <c:axId val="1363965152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04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127000</c:v>
              </c:pt>
              <c:pt idx="1">
                <c:v>177117.1875</c:v>
              </c:pt>
              <c:pt idx="2">
                <c:v>148264.94791666701</c:v>
              </c:pt>
              <c:pt idx="3">
                <c:v>142081.03448275902</c:v>
              </c:pt>
              <c:pt idx="4">
                <c:v>178450.19946808502</c:v>
              </c:pt>
              <c:pt idx="5">
                <c:v>201221.98863636403</c:v>
              </c:pt>
              <c:pt idx="6">
                <c:v>159117.33625731</c:v>
              </c:pt>
              <c:pt idx="7">
                <c:v>191840.832012678</c:v>
              </c:pt>
              <c:pt idx="8">
                <c:v>191333.1575</c:v>
              </c:pt>
              <c:pt idx="9">
                <c:v>214567.6413125</c:v>
              </c:pt>
              <c:pt idx="10">
                <c:v>246666.66666666701</c:v>
              </c:pt>
              <c:pt idx="11">
                <c:v>227926.82926829302</c:v>
              </c:pt>
              <c:pt idx="12">
                <c:v>223713.80796116503</c:v>
              </c:pt>
              <c:pt idx="13">
                <c:v>272472.22222222207</c:v>
              </c:pt>
              <c:pt idx="14">
                <c:v>351322.33522522502</c:v>
              </c:pt>
              <c:pt idx="15">
                <c:v>220872.22222222199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965936"/>
        <c:axId val="1363963584"/>
      </c:lineChart>
      <c:catAx>
        <c:axId val="136396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3584"/>
        <c:crosses val="autoZero"/>
        <c:auto val="1"/>
        <c:lblAlgn val="ctr"/>
        <c:lblOffset val="100"/>
        <c:noMultiLvlLbl val="0"/>
      </c:catAx>
      <c:valAx>
        <c:axId val="1363963584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136396593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2"/>
                <c:pt idx="0">
                  <c:v>Small</c:v>
                </c:pt>
                <c:pt idx="1">
                  <c:v>Medium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13</c:v>
                </c:pt>
                <c:pt idx="1">
                  <c:v>5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2"/>
                <c:pt idx="0">
                  <c:v>Small</c:v>
                </c:pt>
                <c:pt idx="1">
                  <c:v>Medium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Queens.jpg" TargetMode="External"/><Relationship Id="rId16" Type="http://schemas.openxmlformats.org/officeDocument/2006/relationships/image" Target="file:///C:\MFReports\Queens_Sunnyside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18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$289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$40M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$221K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Sunnyside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Sunnyside,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Medium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27.8%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72.2%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13</v>
          </cell>
        </row>
        <row r="31">
          <cell r="AV31" t="str">
            <v>Medium</v>
          </cell>
          <cell r="BE31">
            <v>5</v>
          </cell>
        </row>
        <row r="32">
          <cell r="AV32" t="str">
            <v/>
          </cell>
          <cell r="BE32" t="str">
            <v>n/a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94</v>
          </cell>
          <cell r="AI48">
            <v>400</v>
          </cell>
          <cell r="AK48">
            <v>103</v>
          </cell>
        </row>
        <row r="49">
          <cell r="AF49" t="str">
            <v>Q2</v>
          </cell>
          <cell r="AG49">
            <v>220</v>
          </cell>
          <cell r="AI49">
            <v>160</v>
          </cell>
          <cell r="AK49">
            <v>180</v>
          </cell>
        </row>
        <row r="50">
          <cell r="AF50" t="str">
            <v>Q3</v>
          </cell>
          <cell r="AG50">
            <v>171</v>
          </cell>
          <cell r="AI50">
            <v>84</v>
          </cell>
          <cell r="AK50">
            <v>111</v>
          </cell>
        </row>
        <row r="51">
          <cell r="AF51" t="str">
            <v>Q4</v>
          </cell>
          <cell r="AG51">
            <v>631</v>
          </cell>
          <cell r="AI51">
            <v>41</v>
          </cell>
          <cell r="AK51">
            <v>180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13</v>
          </cell>
          <cell r="AI57">
            <v>16</v>
          </cell>
          <cell r="AK57">
            <v>16</v>
          </cell>
        </row>
        <row r="58">
          <cell r="AF58" t="str">
            <v>Q2</v>
          </cell>
          <cell r="AG58">
            <v>29</v>
          </cell>
          <cell r="AI58">
            <v>16</v>
          </cell>
          <cell r="AK58">
            <v>19</v>
          </cell>
        </row>
        <row r="59">
          <cell r="AF59" t="str">
            <v>Q3</v>
          </cell>
          <cell r="AG59">
            <v>18</v>
          </cell>
          <cell r="AI59">
            <v>18</v>
          </cell>
          <cell r="AK59">
            <v>24</v>
          </cell>
        </row>
        <row r="60">
          <cell r="AF60" t="str">
            <v>Q4</v>
          </cell>
          <cell r="AG60">
            <v>23</v>
          </cell>
          <cell r="AI60">
            <v>9</v>
          </cell>
          <cell r="AK60">
            <v>18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13</v>
          </cell>
          <cell r="AI65">
            <v>16</v>
          </cell>
          <cell r="AK65">
            <v>16</v>
          </cell>
        </row>
        <row r="66">
          <cell r="AF66" t="str">
            <v>Q2</v>
          </cell>
          <cell r="AG66">
            <v>29</v>
          </cell>
          <cell r="AI66">
            <v>16</v>
          </cell>
          <cell r="AK66">
            <v>18</v>
          </cell>
        </row>
        <row r="67">
          <cell r="AF67" t="str">
            <v>Q3</v>
          </cell>
          <cell r="AG67">
            <v>18</v>
          </cell>
          <cell r="AI67">
            <v>18</v>
          </cell>
          <cell r="AK67">
            <v>24</v>
          </cell>
        </row>
        <row r="68">
          <cell r="AF68" t="str">
            <v>Q4</v>
          </cell>
          <cell r="AG68">
            <v>21</v>
          </cell>
          <cell r="AI68">
            <v>9</v>
          </cell>
          <cell r="AK68">
            <v>18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127000</v>
          </cell>
          <cell r="J2">
            <v>129.93656640065498</v>
          </cell>
          <cell r="L2">
            <v>1270000</v>
          </cell>
          <cell r="M2">
            <v>9774</v>
          </cell>
        </row>
        <row r="3">
          <cell r="G3" t="str">
            <v>Q2 2012</v>
          </cell>
          <cell r="H3">
            <v>177117.1875</v>
          </cell>
          <cell r="J3">
            <v>206.67116394399102</v>
          </cell>
          <cell r="L3">
            <v>22671000</v>
          </cell>
          <cell r="M3">
            <v>109696</v>
          </cell>
        </row>
        <row r="4">
          <cell r="G4" t="str">
            <v>Q3 2012</v>
          </cell>
          <cell r="H4">
            <v>148264.94791666701</v>
          </cell>
          <cell r="J4">
            <v>183.53644698327602</v>
          </cell>
          <cell r="L4">
            <v>14233435</v>
          </cell>
          <cell r="M4">
            <v>77551</v>
          </cell>
        </row>
        <row r="5">
          <cell r="G5" t="str">
            <v>Q4 2012</v>
          </cell>
          <cell r="H5">
            <v>142081.03448275902</v>
          </cell>
          <cell r="J5">
            <v>174.22499793882403</v>
          </cell>
          <cell r="L5">
            <v>21131750</v>
          </cell>
          <cell r="M5">
            <v>121290</v>
          </cell>
        </row>
        <row r="6">
          <cell r="G6" t="str">
            <v>Q1 2013</v>
          </cell>
          <cell r="H6">
            <v>178450.19946808502</v>
          </cell>
          <cell r="J6">
            <v>218.15427807834399</v>
          </cell>
          <cell r="L6">
            <v>16774318.75</v>
          </cell>
          <cell r="M6">
            <v>76892</v>
          </cell>
        </row>
        <row r="7">
          <cell r="G7" t="str">
            <v>Q2 2013</v>
          </cell>
          <cell r="H7">
            <v>201221.98863636403</v>
          </cell>
          <cell r="J7">
            <v>258.56757569739699</v>
          </cell>
          <cell r="L7">
            <v>44268837.5</v>
          </cell>
          <cell r="M7">
            <v>171208</v>
          </cell>
        </row>
        <row r="8">
          <cell r="G8" t="str">
            <v>Q3 2013</v>
          </cell>
          <cell r="H8">
            <v>159117.33625731</v>
          </cell>
          <cell r="J8">
            <v>222.327157366628</v>
          </cell>
          <cell r="L8">
            <v>27209064.5</v>
          </cell>
          <cell r="M8">
            <v>122383</v>
          </cell>
        </row>
        <row r="9">
          <cell r="G9" t="str">
            <v>Q4 2013</v>
          </cell>
          <cell r="H9">
            <v>191840.832012678</v>
          </cell>
          <cell r="J9">
            <v>246.58556235244302</v>
          </cell>
          <cell r="L9">
            <v>121051565</v>
          </cell>
          <cell r="M9">
            <v>490911</v>
          </cell>
        </row>
        <row r="10">
          <cell r="G10" t="str">
            <v>Q1 2014</v>
          </cell>
          <cell r="H10">
            <v>191333.1575</v>
          </cell>
          <cell r="J10">
            <v>245.92713759186103</v>
          </cell>
          <cell r="L10">
            <v>76533263</v>
          </cell>
          <cell r="M10">
            <v>311203</v>
          </cell>
        </row>
        <row r="11">
          <cell r="G11" t="str">
            <v>Q2 2014</v>
          </cell>
          <cell r="H11">
            <v>214567.6413125</v>
          </cell>
          <cell r="J11">
            <v>272.61397111139303</v>
          </cell>
          <cell r="L11">
            <v>34330822.609999999</v>
          </cell>
          <cell r="M11">
            <v>125932</v>
          </cell>
        </row>
        <row r="12">
          <cell r="G12" t="str">
            <v>Q3 2014</v>
          </cell>
          <cell r="H12">
            <v>246666.66666666701</v>
          </cell>
          <cell r="J12">
            <v>265.358656813903</v>
          </cell>
          <cell r="L12">
            <v>20720000</v>
          </cell>
          <cell r="M12">
            <v>78083</v>
          </cell>
        </row>
        <row r="13">
          <cell r="G13" t="str">
            <v>Q4 2014</v>
          </cell>
          <cell r="H13">
            <v>227926.82926829302</v>
          </cell>
          <cell r="J13">
            <v>269.19974649997101</v>
          </cell>
          <cell r="L13">
            <v>9345000</v>
          </cell>
          <cell r="M13">
            <v>34714</v>
          </cell>
        </row>
        <row r="14">
          <cell r="G14" t="str">
            <v>Q1 2015</v>
          </cell>
          <cell r="H14">
            <v>223713.80796116503</v>
          </cell>
          <cell r="J14">
            <v>294.20242358468903</v>
          </cell>
          <cell r="L14">
            <v>23042522.219999999</v>
          </cell>
          <cell r="M14">
            <v>78322</v>
          </cell>
        </row>
        <row r="15">
          <cell r="G15" t="str">
            <v>Q2 2015</v>
          </cell>
          <cell r="H15">
            <v>272472.22222222207</v>
          </cell>
          <cell r="J15">
            <v>326.52042208981101</v>
          </cell>
          <cell r="L15">
            <v>49045000</v>
          </cell>
          <cell r="M15">
            <v>150205</v>
          </cell>
        </row>
        <row r="16">
          <cell r="G16" t="str">
            <v>Q3 2015</v>
          </cell>
          <cell r="H16">
            <v>351322.33522522502</v>
          </cell>
          <cell r="J16">
            <v>416.31646091106103</v>
          </cell>
          <cell r="L16">
            <v>38996779.210000001</v>
          </cell>
          <cell r="M16">
            <v>93671</v>
          </cell>
        </row>
        <row r="17">
          <cell r="G17" t="str">
            <v>Q4 2015</v>
          </cell>
          <cell r="H17">
            <v>220872.22222222199</v>
          </cell>
          <cell r="J17">
            <v>289.29751284327602</v>
          </cell>
          <cell r="L17">
            <v>39757000</v>
          </cell>
          <cell r="M17">
            <v>137426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18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Sunnyside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Sunnyside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51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Sunnyside, Queens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/>
      </c>
      <c r="BV7" s="32" t="str">
        <f>IFERROR(IF(BT9&lt;&gt;"","Sale date",""),"")</f>
        <v/>
      </c>
      <c r="BW7" s="32" t="str">
        <f>IFERROR(IF(BT9&lt;&gt;"","Sale price",""),"")</f>
        <v/>
      </c>
      <c r="BX7" s="32" t="str">
        <f>IFERROR(IF(BT9&lt;&gt;"","Property type",""),"")</f>
        <v/>
      </c>
      <c r="BY7" s="32" t="str">
        <f>IFERROR(IF(BT9&lt;&gt;"","Units",""),"")</f>
        <v/>
      </c>
      <c r="BZ7" s="33" t="str">
        <f>IFERROR(IF(BT9&lt;&gt;"","Price per unit",""),"")</f>
        <v/>
      </c>
      <c r="CA7" s="34" t="str">
        <f>IFERROR(IF(BT9&lt;&gt;"","Sq. Ft.",""),"")</f>
        <v/>
      </c>
      <c r="CB7" s="34" t="str">
        <f>IFERROR(IF(BV9&lt;&gt;"","Price per Sq. Ft.",""),"")</f>
        <v/>
      </c>
      <c r="CC7" s="35" t="str">
        <f>IFERROR(IF(BV9&lt;&gt;"","Package deal",""),"")</f>
        <v/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42354</v>
      </c>
      <c r="BL9" s="48">
        <v>8082770</v>
      </c>
      <c r="BM9" s="49" t="s">
        <v>30</v>
      </c>
      <c r="BN9" s="49">
        <v>40</v>
      </c>
      <c r="BO9" s="48">
        <v>202069.25</v>
      </c>
      <c r="BP9" s="50">
        <v>28600</v>
      </c>
      <c r="BQ9" s="48">
        <v>282.61433566433601</v>
      </c>
      <c r="BR9" s="51" t="s">
        <v>31</v>
      </c>
      <c r="BT9" s="7" t="str">
        <f>IF(BI69&lt;$BJ$1,BI69+1,"")</f>
        <v/>
      </c>
      <c r="BU9" s="46" t="s">
        <v>32</v>
      </c>
      <c r="BV9" s="47" t="s">
        <v>32</v>
      </c>
      <c r="BW9" s="48" t="s">
        <v>32</v>
      </c>
      <c r="BX9" s="49" t="s">
        <v>32</v>
      </c>
      <c r="BY9" s="49" t="s">
        <v>32</v>
      </c>
      <c r="BZ9" s="48" t="s">
        <v>32</v>
      </c>
      <c r="CA9" s="50" t="s">
        <v>32</v>
      </c>
      <c r="CB9" s="48" t="s">
        <v>32</v>
      </c>
      <c r="CC9" s="51" t="s">
        <v>32</v>
      </c>
      <c r="CE9" s="7" t="str">
        <f>IF(BT69&lt;$BJ$1,BT69+1,"")</f>
        <v/>
      </c>
      <c r="CF9" s="46" t="s">
        <v>32</v>
      </c>
      <c r="CG9" s="47" t="s">
        <v>32</v>
      </c>
      <c r="CH9" s="48" t="s">
        <v>32</v>
      </c>
      <c r="CI9" s="49" t="s">
        <v>32</v>
      </c>
      <c r="CJ9" s="49" t="s">
        <v>32</v>
      </c>
      <c r="CK9" s="48" t="s">
        <v>32</v>
      </c>
      <c r="CL9" s="50" t="s">
        <v>32</v>
      </c>
      <c r="CM9" s="48" t="s">
        <v>32</v>
      </c>
      <c r="CN9" s="51" t="s">
        <v>32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33</v>
      </c>
      <c r="BK10" s="54">
        <v>42354</v>
      </c>
      <c r="BL10" s="55">
        <v>8082770</v>
      </c>
      <c r="BM10" s="56" t="s">
        <v>30</v>
      </c>
      <c r="BN10" s="56">
        <v>40</v>
      </c>
      <c r="BO10" s="55">
        <v>202069.25</v>
      </c>
      <c r="BP10" s="57">
        <v>28600</v>
      </c>
      <c r="BQ10" s="55">
        <v>282.61433566433601</v>
      </c>
      <c r="BR10" s="58" t="s">
        <v>31</v>
      </c>
      <c r="BT10" s="7" t="str">
        <f>IF(BT9&lt;$BJ$1,BT9+1,"")</f>
        <v/>
      </c>
      <c r="BU10" s="53" t="s">
        <v>32</v>
      </c>
      <c r="BV10" s="54" t="s">
        <v>32</v>
      </c>
      <c r="BW10" s="55" t="s">
        <v>32</v>
      </c>
      <c r="BX10" s="56" t="s">
        <v>32</v>
      </c>
      <c r="BY10" s="56" t="s">
        <v>32</v>
      </c>
      <c r="BZ10" s="55" t="s">
        <v>32</v>
      </c>
      <c r="CA10" s="57" t="s">
        <v>32</v>
      </c>
      <c r="CB10" s="55" t="s">
        <v>32</v>
      </c>
      <c r="CC10" s="58" t="s">
        <v>32</v>
      </c>
      <c r="CE10" s="59" t="str">
        <f>IF(CE9&lt;$BJ$1,CE9+1,"")</f>
        <v/>
      </c>
      <c r="CF10" s="53" t="s">
        <v>32</v>
      </c>
      <c r="CG10" s="54" t="s">
        <v>32</v>
      </c>
      <c r="CH10" s="55" t="s">
        <v>32</v>
      </c>
      <c r="CI10" s="56" t="s">
        <v>32</v>
      </c>
      <c r="CJ10" s="56" t="s">
        <v>32</v>
      </c>
      <c r="CK10" s="55" t="s">
        <v>32</v>
      </c>
      <c r="CL10" s="57" t="s">
        <v>32</v>
      </c>
      <c r="CM10" s="55" t="s">
        <v>32</v>
      </c>
      <c r="CN10" s="58" t="s">
        <v>32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52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34</v>
      </c>
      <c r="BK11" s="47">
        <v>42354</v>
      </c>
      <c r="BL11" s="48">
        <v>4459460</v>
      </c>
      <c r="BM11" s="49" t="s">
        <v>30</v>
      </c>
      <c r="BN11" s="49">
        <v>20</v>
      </c>
      <c r="BO11" s="48">
        <v>222973</v>
      </c>
      <c r="BP11" s="50">
        <v>13600</v>
      </c>
      <c r="BQ11" s="48">
        <v>327.90147058823504</v>
      </c>
      <c r="BR11" s="51" t="s">
        <v>31</v>
      </c>
      <c r="BT11" s="7" t="str">
        <f t="shared" ref="BT11:BT69" si="1">IF(BT10&lt;$BJ$1,BT10+1,"")</f>
        <v/>
      </c>
      <c r="BU11" s="46" t="s">
        <v>32</v>
      </c>
      <c r="BV11" s="47" t="s">
        <v>32</v>
      </c>
      <c r="BW11" s="48" t="s">
        <v>32</v>
      </c>
      <c r="BX11" s="49" t="s">
        <v>32</v>
      </c>
      <c r="BY11" s="49" t="s">
        <v>32</v>
      </c>
      <c r="BZ11" s="48" t="s">
        <v>32</v>
      </c>
      <c r="CA11" s="50" t="s">
        <v>32</v>
      </c>
      <c r="CB11" s="48" t="s">
        <v>32</v>
      </c>
      <c r="CC11" s="51" t="s">
        <v>32</v>
      </c>
      <c r="CE11" s="7" t="str">
        <f t="shared" ref="CE11:CE69" si="2">IF(CE10&lt;$BJ$1,CE10+1,"")</f>
        <v/>
      </c>
      <c r="CF11" s="46" t="s">
        <v>32</v>
      </c>
      <c r="CG11" s="47" t="s">
        <v>32</v>
      </c>
      <c r="CH11" s="48" t="s">
        <v>32</v>
      </c>
      <c r="CI11" s="49" t="s">
        <v>32</v>
      </c>
      <c r="CJ11" s="49" t="s">
        <v>32</v>
      </c>
      <c r="CK11" s="48" t="s">
        <v>32</v>
      </c>
      <c r="CL11" s="50" t="s">
        <v>32</v>
      </c>
      <c r="CM11" s="48" t="s">
        <v>32</v>
      </c>
      <c r="CN11" s="51" t="s">
        <v>32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35</v>
      </c>
      <c r="BK12" s="54">
        <v>42353</v>
      </c>
      <c r="BL12" s="55">
        <v>2800000</v>
      </c>
      <c r="BM12" s="56" t="s">
        <v>30</v>
      </c>
      <c r="BN12" s="56">
        <v>10</v>
      </c>
      <c r="BO12" s="55">
        <v>280000</v>
      </c>
      <c r="BP12" s="57">
        <v>10889</v>
      </c>
      <c r="BQ12" s="55">
        <v>257.14023326292602</v>
      </c>
      <c r="BR12" s="58" t="s">
        <v>31</v>
      </c>
      <c r="BT12" s="7" t="str">
        <f t="shared" si="1"/>
        <v/>
      </c>
      <c r="BU12" s="53" t="s">
        <v>32</v>
      </c>
      <c r="BV12" s="54" t="s">
        <v>32</v>
      </c>
      <c r="BW12" s="55" t="s">
        <v>32</v>
      </c>
      <c r="BX12" s="56" t="s">
        <v>32</v>
      </c>
      <c r="BY12" s="56" t="s">
        <v>32</v>
      </c>
      <c r="BZ12" s="55" t="s">
        <v>32</v>
      </c>
      <c r="CA12" s="57" t="s">
        <v>32</v>
      </c>
      <c r="CB12" s="55" t="s">
        <v>32</v>
      </c>
      <c r="CC12" s="58" t="s">
        <v>32</v>
      </c>
      <c r="CE12" s="7" t="str">
        <f t="shared" si="2"/>
        <v/>
      </c>
      <c r="CF12" s="53" t="s">
        <v>32</v>
      </c>
      <c r="CG12" s="54" t="s">
        <v>32</v>
      </c>
      <c r="CH12" s="55" t="s">
        <v>32</v>
      </c>
      <c r="CI12" s="56" t="s">
        <v>32</v>
      </c>
      <c r="CJ12" s="56" t="s">
        <v>32</v>
      </c>
      <c r="CK12" s="55" t="s">
        <v>32</v>
      </c>
      <c r="CL12" s="57" t="s">
        <v>32</v>
      </c>
      <c r="CM12" s="55" t="s">
        <v>32</v>
      </c>
      <c r="CN12" s="58" t="s">
        <v>32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36</v>
      </c>
      <c r="BK13" s="47">
        <v>42313</v>
      </c>
      <c r="BL13" s="48">
        <v>1900000</v>
      </c>
      <c r="BM13" s="49" t="s">
        <v>37</v>
      </c>
      <c r="BN13" s="49">
        <v>6</v>
      </c>
      <c r="BO13" s="48">
        <v>316666.66666666704</v>
      </c>
      <c r="BP13" s="50">
        <v>4160</v>
      </c>
      <c r="BQ13" s="48">
        <v>456.730769230769</v>
      </c>
      <c r="BR13" s="51" t="s">
        <v>31</v>
      </c>
      <c r="BT13" s="7" t="str">
        <f t="shared" si="1"/>
        <v/>
      </c>
      <c r="BU13" s="46" t="s">
        <v>32</v>
      </c>
      <c r="BV13" s="47" t="s">
        <v>32</v>
      </c>
      <c r="BW13" s="48" t="s">
        <v>32</v>
      </c>
      <c r="BX13" s="49" t="s">
        <v>32</v>
      </c>
      <c r="BY13" s="49" t="s">
        <v>32</v>
      </c>
      <c r="BZ13" s="48" t="s">
        <v>32</v>
      </c>
      <c r="CA13" s="50" t="s">
        <v>32</v>
      </c>
      <c r="CB13" s="48" t="s">
        <v>32</v>
      </c>
      <c r="CC13" s="51" t="s">
        <v>32</v>
      </c>
      <c r="CE13" s="7" t="str">
        <f t="shared" si="2"/>
        <v/>
      </c>
      <c r="CF13" s="46" t="s">
        <v>32</v>
      </c>
      <c r="CG13" s="47" t="s">
        <v>32</v>
      </c>
      <c r="CH13" s="48" t="s">
        <v>32</v>
      </c>
      <c r="CI13" s="49" t="s">
        <v>32</v>
      </c>
      <c r="CJ13" s="49" t="s">
        <v>32</v>
      </c>
      <c r="CK13" s="48" t="s">
        <v>32</v>
      </c>
      <c r="CL13" s="50" t="s">
        <v>32</v>
      </c>
      <c r="CM13" s="48" t="s">
        <v>32</v>
      </c>
      <c r="CN13" s="51" t="s">
        <v>32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Sunnyside, Queens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>
        <f t="shared" si="0"/>
        <v>6</v>
      </c>
      <c r="BJ14" s="53" t="s">
        <v>38</v>
      </c>
      <c r="BK14" s="54">
        <v>42353</v>
      </c>
      <c r="BL14" s="55">
        <v>1795000</v>
      </c>
      <c r="BM14" s="56" t="s">
        <v>37</v>
      </c>
      <c r="BN14" s="56">
        <v>6</v>
      </c>
      <c r="BO14" s="55">
        <v>299166.66666666704</v>
      </c>
      <c r="BP14" s="57">
        <v>4890</v>
      </c>
      <c r="BQ14" s="55">
        <v>367.07566462167705</v>
      </c>
      <c r="BR14" s="58" t="s">
        <v>31</v>
      </c>
      <c r="BT14" s="7" t="str">
        <f t="shared" si="1"/>
        <v/>
      </c>
      <c r="BU14" s="53" t="s">
        <v>32</v>
      </c>
      <c r="BV14" s="54" t="s">
        <v>32</v>
      </c>
      <c r="BW14" s="55" t="s">
        <v>32</v>
      </c>
      <c r="BX14" s="56" t="s">
        <v>32</v>
      </c>
      <c r="BY14" s="56" t="s">
        <v>32</v>
      </c>
      <c r="BZ14" s="55" t="s">
        <v>32</v>
      </c>
      <c r="CA14" s="57" t="s">
        <v>32</v>
      </c>
      <c r="CB14" s="55" t="s">
        <v>32</v>
      </c>
      <c r="CC14" s="58" t="s">
        <v>32</v>
      </c>
      <c r="CE14" s="7" t="str">
        <f t="shared" si="2"/>
        <v/>
      </c>
      <c r="CF14" s="53" t="s">
        <v>32</v>
      </c>
      <c r="CG14" s="54" t="s">
        <v>32</v>
      </c>
      <c r="CH14" s="55" t="s">
        <v>32</v>
      </c>
      <c r="CI14" s="56" t="s">
        <v>32</v>
      </c>
      <c r="CJ14" s="56" t="s">
        <v>32</v>
      </c>
      <c r="CK14" s="55" t="s">
        <v>32</v>
      </c>
      <c r="CL14" s="57" t="s">
        <v>32</v>
      </c>
      <c r="CM14" s="55" t="s">
        <v>32</v>
      </c>
      <c r="CN14" s="58" t="s">
        <v>32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>
        <f t="shared" si="0"/>
        <v>7</v>
      </c>
      <c r="BJ15" s="46" t="s">
        <v>39</v>
      </c>
      <c r="BK15" s="47">
        <v>42293</v>
      </c>
      <c r="BL15" s="48">
        <v>1500000</v>
      </c>
      <c r="BM15" s="49" t="s">
        <v>37</v>
      </c>
      <c r="BN15" s="49">
        <v>6</v>
      </c>
      <c r="BO15" s="48">
        <v>250000</v>
      </c>
      <c r="BP15" s="50">
        <v>5148</v>
      </c>
      <c r="BQ15" s="48">
        <v>291.375291375291</v>
      </c>
      <c r="BR15" s="51" t="s">
        <v>31</v>
      </c>
      <c r="BT15" s="7" t="str">
        <f t="shared" si="1"/>
        <v/>
      </c>
      <c r="BU15" s="46" t="s">
        <v>32</v>
      </c>
      <c r="BV15" s="47" t="s">
        <v>32</v>
      </c>
      <c r="BW15" s="48" t="s">
        <v>32</v>
      </c>
      <c r="BX15" s="49" t="s">
        <v>32</v>
      </c>
      <c r="BY15" s="49" t="s">
        <v>32</v>
      </c>
      <c r="BZ15" s="48" t="s">
        <v>32</v>
      </c>
      <c r="CA15" s="50" t="s">
        <v>32</v>
      </c>
      <c r="CB15" s="48" t="s">
        <v>32</v>
      </c>
      <c r="CC15" s="51" t="s">
        <v>32</v>
      </c>
      <c r="CE15" s="7" t="str">
        <f t="shared" si="2"/>
        <v/>
      </c>
      <c r="CF15" s="46" t="s">
        <v>32</v>
      </c>
      <c r="CG15" s="47" t="s">
        <v>32</v>
      </c>
      <c r="CH15" s="48" t="s">
        <v>32</v>
      </c>
      <c r="CI15" s="49" t="s">
        <v>32</v>
      </c>
      <c r="CJ15" s="49" t="s">
        <v>32</v>
      </c>
      <c r="CK15" s="48" t="s">
        <v>32</v>
      </c>
      <c r="CL15" s="50" t="s">
        <v>32</v>
      </c>
      <c r="CM15" s="48" t="s">
        <v>32</v>
      </c>
      <c r="CN15" s="51" t="s">
        <v>32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>
        <f t="shared" si="0"/>
        <v>8</v>
      </c>
      <c r="BJ16" s="53" t="s">
        <v>40</v>
      </c>
      <c r="BK16" s="54">
        <v>42286</v>
      </c>
      <c r="BL16" s="55">
        <v>1475000</v>
      </c>
      <c r="BM16" s="56" t="s">
        <v>30</v>
      </c>
      <c r="BN16" s="56">
        <v>16</v>
      </c>
      <c r="BO16" s="55">
        <v>92187.5</v>
      </c>
      <c r="BP16" s="57">
        <v>9520</v>
      </c>
      <c r="BQ16" s="55">
        <v>154.93697478991601</v>
      </c>
      <c r="BR16" s="58" t="s">
        <v>31</v>
      </c>
      <c r="BT16" s="7" t="str">
        <f t="shared" si="1"/>
        <v/>
      </c>
      <c r="BU16" s="53" t="s">
        <v>32</v>
      </c>
      <c r="BV16" s="54" t="s">
        <v>32</v>
      </c>
      <c r="BW16" s="55" t="s">
        <v>32</v>
      </c>
      <c r="BX16" s="56" t="s">
        <v>32</v>
      </c>
      <c r="BY16" s="56" t="s">
        <v>32</v>
      </c>
      <c r="BZ16" s="55" t="s">
        <v>32</v>
      </c>
      <c r="CA16" s="57" t="s">
        <v>32</v>
      </c>
      <c r="CB16" s="55" t="s">
        <v>32</v>
      </c>
      <c r="CC16" s="58" t="s">
        <v>32</v>
      </c>
      <c r="CE16" s="7" t="str">
        <f t="shared" si="2"/>
        <v/>
      </c>
      <c r="CF16" s="53" t="s">
        <v>32</v>
      </c>
      <c r="CG16" s="54" t="s">
        <v>32</v>
      </c>
      <c r="CH16" s="55" t="s">
        <v>32</v>
      </c>
      <c r="CI16" s="56" t="s">
        <v>32</v>
      </c>
      <c r="CJ16" s="56" t="s">
        <v>32</v>
      </c>
      <c r="CK16" s="55" t="s">
        <v>32</v>
      </c>
      <c r="CL16" s="57" t="s">
        <v>32</v>
      </c>
      <c r="CM16" s="55" t="s">
        <v>32</v>
      </c>
      <c r="CN16" s="58" t="s">
        <v>32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>
        <f t="shared" si="0"/>
        <v>9</v>
      </c>
      <c r="BJ17" s="46" t="s">
        <v>41</v>
      </c>
      <c r="BK17" s="47">
        <v>42349</v>
      </c>
      <c r="BL17" s="48">
        <v>1410000</v>
      </c>
      <c r="BM17" s="49" t="s">
        <v>37</v>
      </c>
      <c r="BN17" s="49">
        <v>3</v>
      </c>
      <c r="BO17" s="48">
        <v>470000</v>
      </c>
      <c r="BP17" s="50">
        <v>2280</v>
      </c>
      <c r="BQ17" s="48">
        <v>618.42105263157907</v>
      </c>
      <c r="BR17" s="51" t="s">
        <v>31</v>
      </c>
      <c r="BT17" s="7" t="str">
        <f t="shared" si="1"/>
        <v/>
      </c>
      <c r="BU17" s="46" t="s">
        <v>32</v>
      </c>
      <c r="BV17" s="47" t="s">
        <v>32</v>
      </c>
      <c r="BW17" s="48" t="s">
        <v>32</v>
      </c>
      <c r="BX17" s="49" t="s">
        <v>32</v>
      </c>
      <c r="BY17" s="49" t="s">
        <v>32</v>
      </c>
      <c r="BZ17" s="48" t="s">
        <v>32</v>
      </c>
      <c r="CA17" s="50" t="s">
        <v>32</v>
      </c>
      <c r="CB17" s="48" t="s">
        <v>32</v>
      </c>
      <c r="CC17" s="51" t="s">
        <v>32</v>
      </c>
      <c r="CE17" s="7" t="str">
        <f t="shared" si="2"/>
        <v/>
      </c>
      <c r="CF17" s="46" t="s">
        <v>32</v>
      </c>
      <c r="CG17" s="47" t="s">
        <v>32</v>
      </c>
      <c r="CH17" s="48" t="s">
        <v>32</v>
      </c>
      <c r="CI17" s="49" t="s">
        <v>32</v>
      </c>
      <c r="CJ17" s="49" t="s">
        <v>32</v>
      </c>
      <c r="CK17" s="48" t="s">
        <v>32</v>
      </c>
      <c r="CL17" s="50" t="s">
        <v>32</v>
      </c>
      <c r="CM17" s="48" t="s">
        <v>32</v>
      </c>
      <c r="CN17" s="51" t="s">
        <v>32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53" t="s">
        <v>42</v>
      </c>
      <c r="BK18" s="54">
        <v>42325</v>
      </c>
      <c r="BL18" s="55">
        <v>1300000</v>
      </c>
      <c r="BM18" s="56" t="s">
        <v>37</v>
      </c>
      <c r="BN18" s="56">
        <v>6</v>
      </c>
      <c r="BO18" s="55">
        <v>216666.66666666701</v>
      </c>
      <c r="BP18" s="57">
        <v>4920</v>
      </c>
      <c r="BQ18" s="55">
        <v>264.22764227642301</v>
      </c>
      <c r="BR18" s="58" t="s">
        <v>31</v>
      </c>
      <c r="BT18" s="7" t="str">
        <f t="shared" si="1"/>
        <v/>
      </c>
      <c r="BU18" s="53" t="s">
        <v>32</v>
      </c>
      <c r="BV18" s="54" t="s">
        <v>32</v>
      </c>
      <c r="BW18" s="55" t="s">
        <v>32</v>
      </c>
      <c r="BX18" s="56" t="s">
        <v>32</v>
      </c>
      <c r="BY18" s="56" t="s">
        <v>32</v>
      </c>
      <c r="BZ18" s="55" t="s">
        <v>32</v>
      </c>
      <c r="CA18" s="57" t="s">
        <v>32</v>
      </c>
      <c r="CB18" s="55" t="s">
        <v>32</v>
      </c>
      <c r="CC18" s="58" t="s">
        <v>32</v>
      </c>
      <c r="CE18" s="7" t="str">
        <f t="shared" si="2"/>
        <v/>
      </c>
      <c r="CF18" s="53" t="s">
        <v>32</v>
      </c>
      <c r="CG18" s="54" t="s">
        <v>32</v>
      </c>
      <c r="CH18" s="55" t="s">
        <v>32</v>
      </c>
      <c r="CI18" s="56" t="s">
        <v>32</v>
      </c>
      <c r="CJ18" s="56" t="s">
        <v>32</v>
      </c>
      <c r="CK18" s="55" t="s">
        <v>32</v>
      </c>
      <c r="CL18" s="57" t="s">
        <v>32</v>
      </c>
      <c r="CM18" s="55" t="s">
        <v>32</v>
      </c>
      <c r="CN18" s="58" t="s">
        <v>32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>
        <f t="shared" si="0"/>
        <v>11</v>
      </c>
      <c r="BJ19" s="46" t="s">
        <v>43</v>
      </c>
      <c r="BK19" s="47">
        <v>42340</v>
      </c>
      <c r="BL19" s="48">
        <v>1250000</v>
      </c>
      <c r="BM19" s="49" t="s">
        <v>37</v>
      </c>
      <c r="BN19" s="49">
        <v>3</v>
      </c>
      <c r="BO19" s="48">
        <v>416666.66666666704</v>
      </c>
      <c r="BP19" s="50">
        <v>3420</v>
      </c>
      <c r="BQ19" s="48">
        <v>365.49707602339203</v>
      </c>
      <c r="BR19" s="51" t="s">
        <v>31</v>
      </c>
      <c r="BT19" s="7" t="str">
        <f t="shared" si="1"/>
        <v/>
      </c>
      <c r="BU19" s="46" t="s">
        <v>32</v>
      </c>
      <c r="BV19" s="47" t="s">
        <v>32</v>
      </c>
      <c r="BW19" s="48" t="s">
        <v>32</v>
      </c>
      <c r="BX19" s="49" t="s">
        <v>32</v>
      </c>
      <c r="BY19" s="49" t="s">
        <v>32</v>
      </c>
      <c r="BZ19" s="48" t="s">
        <v>32</v>
      </c>
      <c r="CA19" s="50" t="s">
        <v>32</v>
      </c>
      <c r="CB19" s="48" t="s">
        <v>32</v>
      </c>
      <c r="CC19" s="51" t="s">
        <v>32</v>
      </c>
      <c r="CE19" s="7" t="str">
        <f t="shared" si="2"/>
        <v/>
      </c>
      <c r="CF19" s="46" t="s">
        <v>32</v>
      </c>
      <c r="CG19" s="47" t="s">
        <v>32</v>
      </c>
      <c r="CH19" s="48" t="s">
        <v>32</v>
      </c>
      <c r="CI19" s="49" t="s">
        <v>32</v>
      </c>
      <c r="CJ19" s="49" t="s">
        <v>32</v>
      </c>
      <c r="CK19" s="48" t="s">
        <v>32</v>
      </c>
      <c r="CL19" s="50" t="s">
        <v>32</v>
      </c>
      <c r="CM19" s="48" t="s">
        <v>32</v>
      </c>
      <c r="CN19" s="51" t="s">
        <v>32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>
        <f t="shared" si="0"/>
        <v>12</v>
      </c>
      <c r="BJ20" s="53" t="s">
        <v>44</v>
      </c>
      <c r="BK20" s="54">
        <v>42347</v>
      </c>
      <c r="BL20" s="55">
        <v>1200000</v>
      </c>
      <c r="BM20" s="56" t="s">
        <v>37</v>
      </c>
      <c r="BN20" s="56">
        <v>3</v>
      </c>
      <c r="BO20" s="55">
        <v>400000</v>
      </c>
      <c r="BP20" s="57">
        <v>4084</v>
      </c>
      <c r="BQ20" s="55">
        <v>293.82957884426997</v>
      </c>
      <c r="BR20" s="58" t="s">
        <v>31</v>
      </c>
      <c r="BT20" s="7" t="str">
        <f t="shared" si="1"/>
        <v/>
      </c>
      <c r="BU20" s="53" t="s">
        <v>32</v>
      </c>
      <c r="BV20" s="54" t="s">
        <v>32</v>
      </c>
      <c r="BW20" s="55" t="s">
        <v>32</v>
      </c>
      <c r="BX20" s="56" t="s">
        <v>32</v>
      </c>
      <c r="BY20" s="56" t="s">
        <v>32</v>
      </c>
      <c r="BZ20" s="55" t="s">
        <v>32</v>
      </c>
      <c r="CA20" s="57" t="s">
        <v>32</v>
      </c>
      <c r="CB20" s="55" t="s">
        <v>32</v>
      </c>
      <c r="CC20" s="58" t="s">
        <v>32</v>
      </c>
      <c r="CE20" s="7" t="str">
        <f t="shared" si="2"/>
        <v/>
      </c>
      <c r="CF20" s="53" t="s">
        <v>32</v>
      </c>
      <c r="CG20" s="54" t="s">
        <v>32</v>
      </c>
      <c r="CH20" s="55" t="s">
        <v>32</v>
      </c>
      <c r="CI20" s="56" t="s">
        <v>32</v>
      </c>
      <c r="CJ20" s="56" t="s">
        <v>32</v>
      </c>
      <c r="CK20" s="55" t="s">
        <v>32</v>
      </c>
      <c r="CL20" s="57" t="s">
        <v>32</v>
      </c>
      <c r="CM20" s="55" t="s">
        <v>32</v>
      </c>
      <c r="CN20" s="58" t="s">
        <v>32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>
        <f t="shared" si="0"/>
        <v>13</v>
      </c>
      <c r="BJ21" s="46" t="s">
        <v>45</v>
      </c>
      <c r="BK21" s="47">
        <v>42325</v>
      </c>
      <c r="BL21" s="48">
        <v>1100000</v>
      </c>
      <c r="BM21" s="49" t="s">
        <v>37</v>
      </c>
      <c r="BN21" s="49">
        <v>3</v>
      </c>
      <c r="BO21" s="48">
        <v>366666.66666666704</v>
      </c>
      <c r="BP21" s="50">
        <v>3240</v>
      </c>
      <c r="BQ21" s="48">
        <v>339.50617283950601</v>
      </c>
      <c r="BR21" s="51" t="s">
        <v>31</v>
      </c>
      <c r="BT21" s="7" t="str">
        <f t="shared" si="1"/>
        <v/>
      </c>
      <c r="BU21" s="46" t="s">
        <v>32</v>
      </c>
      <c r="BV21" s="47" t="s">
        <v>32</v>
      </c>
      <c r="BW21" s="48" t="s">
        <v>32</v>
      </c>
      <c r="BX21" s="49" t="s">
        <v>32</v>
      </c>
      <c r="BY21" s="49" t="s">
        <v>32</v>
      </c>
      <c r="BZ21" s="48" t="s">
        <v>32</v>
      </c>
      <c r="CA21" s="50" t="s">
        <v>32</v>
      </c>
      <c r="CB21" s="48" t="s">
        <v>32</v>
      </c>
      <c r="CC21" s="51" t="s">
        <v>32</v>
      </c>
      <c r="CE21" s="7" t="str">
        <f t="shared" si="2"/>
        <v/>
      </c>
      <c r="CF21" s="46" t="s">
        <v>32</v>
      </c>
      <c r="CG21" s="47" t="s">
        <v>32</v>
      </c>
      <c r="CH21" s="48" t="s">
        <v>32</v>
      </c>
      <c r="CI21" s="49" t="s">
        <v>32</v>
      </c>
      <c r="CJ21" s="49" t="s">
        <v>32</v>
      </c>
      <c r="CK21" s="48" t="s">
        <v>32</v>
      </c>
      <c r="CL21" s="50" t="s">
        <v>32</v>
      </c>
      <c r="CM21" s="48" t="s">
        <v>32</v>
      </c>
      <c r="CN21" s="51" t="s">
        <v>32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>
        <f t="shared" si="0"/>
        <v>14</v>
      </c>
      <c r="BJ22" s="53" t="s">
        <v>46</v>
      </c>
      <c r="BK22" s="54">
        <v>42304</v>
      </c>
      <c r="BL22" s="55">
        <v>830000</v>
      </c>
      <c r="BM22" s="56" t="s">
        <v>37</v>
      </c>
      <c r="BN22" s="56">
        <v>3</v>
      </c>
      <c r="BO22" s="55">
        <v>276666.66666666704</v>
      </c>
      <c r="BP22" s="57">
        <v>3465</v>
      </c>
      <c r="BQ22" s="55">
        <v>239.53823953824002</v>
      </c>
      <c r="BR22" s="58" t="s">
        <v>31</v>
      </c>
      <c r="BT22" s="7" t="str">
        <f t="shared" si="1"/>
        <v/>
      </c>
      <c r="BU22" s="53" t="s">
        <v>32</v>
      </c>
      <c r="BV22" s="54" t="s">
        <v>32</v>
      </c>
      <c r="BW22" s="55" t="s">
        <v>32</v>
      </c>
      <c r="BX22" s="56" t="s">
        <v>32</v>
      </c>
      <c r="BY22" s="56" t="s">
        <v>32</v>
      </c>
      <c r="BZ22" s="55" t="s">
        <v>32</v>
      </c>
      <c r="CA22" s="57" t="s">
        <v>32</v>
      </c>
      <c r="CB22" s="55" t="s">
        <v>32</v>
      </c>
      <c r="CC22" s="58" t="s">
        <v>32</v>
      </c>
      <c r="CE22" s="7" t="str">
        <f t="shared" si="2"/>
        <v/>
      </c>
      <c r="CF22" s="53" t="s">
        <v>32</v>
      </c>
      <c r="CG22" s="54" t="s">
        <v>32</v>
      </c>
      <c r="CH22" s="55" t="s">
        <v>32</v>
      </c>
      <c r="CI22" s="56" t="s">
        <v>32</v>
      </c>
      <c r="CJ22" s="56" t="s">
        <v>32</v>
      </c>
      <c r="CK22" s="55" t="s">
        <v>32</v>
      </c>
      <c r="CL22" s="57" t="s">
        <v>32</v>
      </c>
      <c r="CM22" s="55" t="s">
        <v>32</v>
      </c>
      <c r="CN22" s="58" t="s">
        <v>32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>
        <f t="shared" si="0"/>
        <v>15</v>
      </c>
      <c r="BJ23" s="46" t="s">
        <v>47</v>
      </c>
      <c r="BK23" s="47">
        <v>42328</v>
      </c>
      <c r="BL23" s="48">
        <v>725000</v>
      </c>
      <c r="BM23" s="49" t="s">
        <v>37</v>
      </c>
      <c r="BN23" s="49">
        <v>3</v>
      </c>
      <c r="BO23" s="48">
        <v>241666.66666666701</v>
      </c>
      <c r="BP23" s="50">
        <v>2850</v>
      </c>
      <c r="BQ23" s="48">
        <v>254.38596491228103</v>
      </c>
      <c r="BR23" s="51" t="s">
        <v>31</v>
      </c>
      <c r="BT23" s="7" t="str">
        <f t="shared" si="1"/>
        <v/>
      </c>
      <c r="BU23" s="46" t="s">
        <v>32</v>
      </c>
      <c r="BV23" s="47" t="s">
        <v>32</v>
      </c>
      <c r="BW23" s="48" t="s">
        <v>32</v>
      </c>
      <c r="BX23" s="49" t="s">
        <v>32</v>
      </c>
      <c r="BY23" s="49" t="s">
        <v>32</v>
      </c>
      <c r="BZ23" s="48" t="s">
        <v>32</v>
      </c>
      <c r="CA23" s="50" t="s">
        <v>32</v>
      </c>
      <c r="CB23" s="48" t="s">
        <v>32</v>
      </c>
      <c r="CC23" s="51" t="s">
        <v>32</v>
      </c>
      <c r="CE23" s="7" t="str">
        <f t="shared" si="2"/>
        <v/>
      </c>
      <c r="CF23" s="46" t="s">
        <v>32</v>
      </c>
      <c r="CG23" s="47" t="s">
        <v>32</v>
      </c>
      <c r="CH23" s="48" t="s">
        <v>32</v>
      </c>
      <c r="CI23" s="49" t="s">
        <v>32</v>
      </c>
      <c r="CJ23" s="49" t="s">
        <v>32</v>
      </c>
      <c r="CK23" s="48" t="s">
        <v>32</v>
      </c>
      <c r="CL23" s="50" t="s">
        <v>32</v>
      </c>
      <c r="CM23" s="48" t="s">
        <v>32</v>
      </c>
      <c r="CN23" s="51" t="s">
        <v>32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>
        <f t="shared" si="0"/>
        <v>16</v>
      </c>
      <c r="BJ24" s="53" t="s">
        <v>48</v>
      </c>
      <c r="BK24" s="54">
        <v>42297</v>
      </c>
      <c r="BL24" s="55">
        <v>710000</v>
      </c>
      <c r="BM24" s="56" t="s">
        <v>37</v>
      </c>
      <c r="BN24" s="56">
        <v>3</v>
      </c>
      <c r="BO24" s="55">
        <v>236666.66666666701</v>
      </c>
      <c r="BP24" s="57">
        <v>2840</v>
      </c>
      <c r="BQ24" s="55">
        <v>250</v>
      </c>
      <c r="BR24" s="58" t="s">
        <v>31</v>
      </c>
      <c r="BT24" s="7" t="str">
        <f t="shared" si="1"/>
        <v/>
      </c>
      <c r="BU24" s="53" t="s">
        <v>32</v>
      </c>
      <c r="BV24" s="54" t="s">
        <v>32</v>
      </c>
      <c r="BW24" s="55" t="s">
        <v>32</v>
      </c>
      <c r="BX24" s="56" t="s">
        <v>32</v>
      </c>
      <c r="BY24" s="56" t="s">
        <v>32</v>
      </c>
      <c r="BZ24" s="55" t="s">
        <v>32</v>
      </c>
      <c r="CA24" s="57" t="s">
        <v>32</v>
      </c>
      <c r="CB24" s="55" t="s">
        <v>32</v>
      </c>
      <c r="CC24" s="58" t="s">
        <v>32</v>
      </c>
      <c r="CE24" s="7" t="str">
        <f t="shared" si="2"/>
        <v/>
      </c>
      <c r="CF24" s="53" t="s">
        <v>32</v>
      </c>
      <c r="CG24" s="54" t="s">
        <v>32</v>
      </c>
      <c r="CH24" s="55" t="s">
        <v>32</v>
      </c>
      <c r="CI24" s="56" t="s">
        <v>32</v>
      </c>
      <c r="CJ24" s="56" t="s">
        <v>32</v>
      </c>
      <c r="CK24" s="55" t="s">
        <v>32</v>
      </c>
      <c r="CL24" s="57" t="s">
        <v>32</v>
      </c>
      <c r="CM24" s="55" t="s">
        <v>32</v>
      </c>
      <c r="CN24" s="58" t="s">
        <v>32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>
        <f t="shared" si="0"/>
        <v>17</v>
      </c>
      <c r="BJ25" s="46" t="s">
        <v>49</v>
      </c>
      <c r="BK25" s="47">
        <v>42317</v>
      </c>
      <c r="BL25" s="48">
        <v>625000</v>
      </c>
      <c r="BM25" s="49" t="s">
        <v>37</v>
      </c>
      <c r="BN25" s="49">
        <v>6</v>
      </c>
      <c r="BO25" s="48">
        <v>104166.66666666699</v>
      </c>
      <c r="BP25" s="50">
        <v>3480</v>
      </c>
      <c r="BQ25" s="48">
        <v>179.59770114942501</v>
      </c>
      <c r="BR25" s="51" t="s">
        <v>31</v>
      </c>
      <c r="BT25" s="7" t="str">
        <f t="shared" si="1"/>
        <v/>
      </c>
      <c r="BU25" s="46" t="s">
        <v>32</v>
      </c>
      <c r="BV25" s="47" t="s">
        <v>32</v>
      </c>
      <c r="BW25" s="48" t="s">
        <v>32</v>
      </c>
      <c r="BX25" s="49" t="s">
        <v>32</v>
      </c>
      <c r="BY25" s="49" t="s">
        <v>32</v>
      </c>
      <c r="BZ25" s="48" t="s">
        <v>32</v>
      </c>
      <c r="CA25" s="50" t="s">
        <v>32</v>
      </c>
      <c r="CB25" s="48" t="s">
        <v>32</v>
      </c>
      <c r="CC25" s="51" t="s">
        <v>32</v>
      </c>
      <c r="CE25" s="7" t="str">
        <f t="shared" si="2"/>
        <v/>
      </c>
      <c r="CF25" s="46" t="s">
        <v>32</v>
      </c>
      <c r="CG25" s="47" t="s">
        <v>32</v>
      </c>
      <c r="CH25" s="48" t="s">
        <v>32</v>
      </c>
      <c r="CI25" s="49" t="s">
        <v>32</v>
      </c>
      <c r="CJ25" s="49" t="s">
        <v>32</v>
      </c>
      <c r="CK25" s="48" t="s">
        <v>32</v>
      </c>
      <c r="CL25" s="50" t="s">
        <v>32</v>
      </c>
      <c r="CM25" s="48" t="s">
        <v>32</v>
      </c>
      <c r="CN25" s="51" t="s">
        <v>32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>
        <f t="shared" si="0"/>
        <v>18</v>
      </c>
      <c r="BJ26" s="53" t="s">
        <v>50</v>
      </c>
      <c r="BK26" s="54">
        <v>42300</v>
      </c>
      <c r="BL26" s="55">
        <v>512000</v>
      </c>
      <c r="BM26" s="56" t="s">
        <v>37</v>
      </c>
      <c r="BN26" s="56">
        <v>3</v>
      </c>
      <c r="BO26" s="55">
        <v>170666.66666666701</v>
      </c>
      <c r="BP26" s="57">
        <v>1440</v>
      </c>
      <c r="BQ26" s="55">
        <v>355.555555555556</v>
      </c>
      <c r="BR26" s="58" t="s">
        <v>31</v>
      </c>
      <c r="BT26" s="7" t="str">
        <f t="shared" si="1"/>
        <v/>
      </c>
      <c r="BU26" s="53" t="s">
        <v>32</v>
      </c>
      <c r="BV26" s="54" t="s">
        <v>32</v>
      </c>
      <c r="BW26" s="55" t="s">
        <v>32</v>
      </c>
      <c r="BX26" s="56" t="s">
        <v>32</v>
      </c>
      <c r="BY26" s="56" t="s">
        <v>32</v>
      </c>
      <c r="BZ26" s="55" t="s">
        <v>32</v>
      </c>
      <c r="CA26" s="57" t="s">
        <v>32</v>
      </c>
      <c r="CB26" s="55" t="s">
        <v>32</v>
      </c>
      <c r="CC26" s="58" t="s">
        <v>32</v>
      </c>
      <c r="CE26" s="7" t="str">
        <f t="shared" si="2"/>
        <v/>
      </c>
      <c r="CF26" s="53" t="s">
        <v>32</v>
      </c>
      <c r="CG26" s="54" t="s">
        <v>32</v>
      </c>
      <c r="CH26" s="55" t="s">
        <v>32</v>
      </c>
      <c r="CI26" s="56" t="s">
        <v>32</v>
      </c>
      <c r="CJ26" s="56" t="s">
        <v>32</v>
      </c>
      <c r="CK26" s="55" t="s">
        <v>32</v>
      </c>
      <c r="CL26" s="57" t="s">
        <v>32</v>
      </c>
      <c r="CM26" s="55" t="s">
        <v>32</v>
      </c>
      <c r="CN26" s="58" t="s">
        <v>32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 t="str">
        <f t="shared" si="0"/>
        <v/>
      </c>
      <c r="BJ27" s="46" t="s">
        <v>32</v>
      </c>
      <c r="BK27" s="47" t="s">
        <v>32</v>
      </c>
      <c r="BL27" s="48" t="s">
        <v>32</v>
      </c>
      <c r="BM27" s="49" t="s">
        <v>32</v>
      </c>
      <c r="BN27" s="49" t="s">
        <v>32</v>
      </c>
      <c r="BO27" s="48" t="s">
        <v>32</v>
      </c>
      <c r="BP27" s="50" t="s">
        <v>32</v>
      </c>
      <c r="BQ27" s="48" t="s">
        <v>32</v>
      </c>
      <c r="BR27" s="51" t="s">
        <v>32</v>
      </c>
      <c r="BT27" s="7" t="str">
        <f t="shared" si="1"/>
        <v/>
      </c>
      <c r="BU27" s="46" t="s">
        <v>32</v>
      </c>
      <c r="BV27" s="47" t="s">
        <v>32</v>
      </c>
      <c r="BW27" s="48" t="s">
        <v>32</v>
      </c>
      <c r="BX27" s="49" t="s">
        <v>32</v>
      </c>
      <c r="BY27" s="49" t="s">
        <v>32</v>
      </c>
      <c r="BZ27" s="48" t="s">
        <v>32</v>
      </c>
      <c r="CA27" s="50" t="s">
        <v>32</v>
      </c>
      <c r="CB27" s="48" t="s">
        <v>32</v>
      </c>
      <c r="CC27" s="51" t="s">
        <v>32</v>
      </c>
      <c r="CE27" s="7" t="str">
        <f t="shared" si="2"/>
        <v/>
      </c>
      <c r="CF27" s="46" t="s">
        <v>32</v>
      </c>
      <c r="CG27" s="47" t="s">
        <v>32</v>
      </c>
      <c r="CH27" s="48" t="s">
        <v>32</v>
      </c>
      <c r="CI27" s="49" t="s">
        <v>32</v>
      </c>
      <c r="CJ27" s="49" t="s">
        <v>32</v>
      </c>
      <c r="CK27" s="48" t="s">
        <v>32</v>
      </c>
      <c r="CL27" s="50" t="s">
        <v>32</v>
      </c>
      <c r="CM27" s="48" t="s">
        <v>32</v>
      </c>
      <c r="CN27" s="51" t="s">
        <v>32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18</v>
      </c>
      <c r="Y28" s="78" t="s">
        <v>57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 t="str">
        <f t="shared" si="0"/>
        <v/>
      </c>
      <c r="BJ28" s="53" t="s">
        <v>32</v>
      </c>
      <c r="BK28" s="54" t="s">
        <v>32</v>
      </c>
      <c r="BL28" s="55" t="s">
        <v>32</v>
      </c>
      <c r="BM28" s="56" t="s">
        <v>32</v>
      </c>
      <c r="BN28" s="56" t="s">
        <v>32</v>
      </c>
      <c r="BO28" s="55" t="s">
        <v>32</v>
      </c>
      <c r="BP28" s="57" t="s">
        <v>32</v>
      </c>
      <c r="BQ28" s="55" t="s">
        <v>32</v>
      </c>
      <c r="BR28" s="58" t="s">
        <v>32</v>
      </c>
      <c r="BT28" s="7" t="str">
        <f t="shared" si="1"/>
        <v/>
      </c>
      <c r="BU28" s="53" t="s">
        <v>32</v>
      </c>
      <c r="BV28" s="54" t="s">
        <v>32</v>
      </c>
      <c r="BW28" s="55" t="s">
        <v>32</v>
      </c>
      <c r="BX28" s="56" t="s">
        <v>32</v>
      </c>
      <c r="BY28" s="56" t="s">
        <v>32</v>
      </c>
      <c r="BZ28" s="55" t="s">
        <v>32</v>
      </c>
      <c r="CA28" s="57" t="s">
        <v>32</v>
      </c>
      <c r="CB28" s="55" t="s">
        <v>32</v>
      </c>
      <c r="CC28" s="58" t="s">
        <v>32</v>
      </c>
      <c r="CE28" s="7" t="str">
        <f t="shared" si="2"/>
        <v/>
      </c>
      <c r="CF28" s="53" t="s">
        <v>32</v>
      </c>
      <c r="CG28" s="54" t="s">
        <v>32</v>
      </c>
      <c r="CH28" s="55" t="s">
        <v>32</v>
      </c>
      <c r="CI28" s="56" t="s">
        <v>32</v>
      </c>
      <c r="CJ28" s="56" t="s">
        <v>32</v>
      </c>
      <c r="CK28" s="55" t="s">
        <v>32</v>
      </c>
      <c r="CL28" s="57" t="s">
        <v>32</v>
      </c>
      <c r="CM28" s="55" t="s">
        <v>32</v>
      </c>
      <c r="CN28" s="58" t="s">
        <v>32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58</v>
      </c>
      <c r="Y29" s="78"/>
      <c r="AA29" s="78"/>
      <c r="AB29" s="78"/>
      <c r="AD29" s="82">
        <v>289.29751284327602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 t="str">
        <f t="shared" si="0"/>
        <v/>
      </c>
      <c r="BJ29" s="46" t="s">
        <v>32</v>
      </c>
      <c r="BK29" s="47" t="s">
        <v>32</v>
      </c>
      <c r="BL29" s="48" t="s">
        <v>32</v>
      </c>
      <c r="BM29" s="49" t="s">
        <v>32</v>
      </c>
      <c r="BN29" s="49" t="s">
        <v>32</v>
      </c>
      <c r="BO29" s="48" t="s">
        <v>32</v>
      </c>
      <c r="BP29" s="50" t="s">
        <v>32</v>
      </c>
      <c r="BQ29" s="48" t="s">
        <v>32</v>
      </c>
      <c r="BR29" s="51" t="s">
        <v>32</v>
      </c>
      <c r="BT29" s="7" t="str">
        <f t="shared" si="1"/>
        <v/>
      </c>
      <c r="BU29" s="46" t="s">
        <v>32</v>
      </c>
      <c r="BV29" s="47" t="s">
        <v>32</v>
      </c>
      <c r="BW29" s="48" t="s">
        <v>32</v>
      </c>
      <c r="BX29" s="49" t="s">
        <v>32</v>
      </c>
      <c r="BY29" s="49" t="s">
        <v>32</v>
      </c>
      <c r="BZ29" s="48" t="s">
        <v>32</v>
      </c>
      <c r="CA29" s="50" t="s">
        <v>32</v>
      </c>
      <c r="CB29" s="48" t="s">
        <v>32</v>
      </c>
      <c r="CC29" s="51" t="s">
        <v>32</v>
      </c>
      <c r="CE29" s="7" t="str">
        <f t="shared" si="2"/>
        <v/>
      </c>
      <c r="CF29" s="46" t="s">
        <v>32</v>
      </c>
      <c r="CG29" s="47" t="s">
        <v>32</v>
      </c>
      <c r="CH29" s="48" t="s">
        <v>32</v>
      </c>
      <c r="CI29" s="49" t="s">
        <v>32</v>
      </c>
      <c r="CJ29" s="49" t="s">
        <v>32</v>
      </c>
      <c r="CK29" s="48" t="s">
        <v>32</v>
      </c>
      <c r="CL29" s="50" t="s">
        <v>32</v>
      </c>
      <c r="CM29" s="48" t="s">
        <v>32</v>
      </c>
      <c r="CN29" s="51" t="s">
        <v>32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275129.62962963001</v>
      </c>
      <c r="AY30" s="86">
        <v>0.20709628836969651</v>
      </c>
      <c r="AZ30" s="85">
        <v>321.46179977064702</v>
      </c>
      <c r="BA30" s="86">
        <v>0.19413856792276607</v>
      </c>
      <c r="BB30" s="85">
        <v>14857000</v>
      </c>
      <c r="BC30" s="87">
        <v>46217</v>
      </c>
      <c r="BD30" s="87"/>
      <c r="BE30" s="88">
        <v>13</v>
      </c>
      <c r="BF30" s="88">
        <v>13</v>
      </c>
      <c r="BG30" s="88">
        <v>54</v>
      </c>
      <c r="BH30" s="89">
        <f>IF(BF30="n/a",0,BF30)/(IF($BF$30="n/a",0,$BF$30)+IF($BF$31="n/a",0,$BF$31)+IF($BF$32="n/a",0,$BF$32))</f>
        <v>0.72222222222222221</v>
      </c>
      <c r="BI30" s="7" t="str">
        <f t="shared" si="0"/>
        <v/>
      </c>
      <c r="BJ30" s="53" t="s">
        <v>32</v>
      </c>
      <c r="BK30" s="54" t="s">
        <v>32</v>
      </c>
      <c r="BL30" s="55" t="s">
        <v>32</v>
      </c>
      <c r="BM30" s="56" t="s">
        <v>32</v>
      </c>
      <c r="BN30" s="56" t="s">
        <v>32</v>
      </c>
      <c r="BO30" s="55" t="s">
        <v>32</v>
      </c>
      <c r="BP30" s="57" t="s">
        <v>32</v>
      </c>
      <c r="BQ30" s="55" t="s">
        <v>32</v>
      </c>
      <c r="BR30" s="58" t="s">
        <v>32</v>
      </c>
      <c r="BT30" s="7" t="str">
        <f t="shared" si="1"/>
        <v/>
      </c>
      <c r="BU30" s="53" t="s">
        <v>32</v>
      </c>
      <c r="BV30" s="54" t="s">
        <v>32</v>
      </c>
      <c r="BW30" s="55" t="s">
        <v>32</v>
      </c>
      <c r="BX30" s="56" t="s">
        <v>32</v>
      </c>
      <c r="BY30" s="56" t="s">
        <v>32</v>
      </c>
      <c r="BZ30" s="55" t="s">
        <v>32</v>
      </c>
      <c r="CA30" s="57" t="s">
        <v>32</v>
      </c>
      <c r="CB30" s="55" t="s">
        <v>32</v>
      </c>
      <c r="CC30" s="58" t="s">
        <v>32</v>
      </c>
      <c r="CE30" s="7" t="str">
        <f t="shared" si="2"/>
        <v/>
      </c>
      <c r="CF30" s="53" t="s">
        <v>32</v>
      </c>
      <c r="CG30" s="54" t="s">
        <v>32</v>
      </c>
      <c r="CH30" s="55" t="s">
        <v>32</v>
      </c>
      <c r="CI30" s="56" t="s">
        <v>32</v>
      </c>
      <c r="CJ30" s="56" t="s">
        <v>32</v>
      </c>
      <c r="CK30" s="55" t="s">
        <v>32</v>
      </c>
      <c r="CL30" s="57" t="s">
        <v>32</v>
      </c>
      <c r="CM30" s="55" t="s">
        <v>32</v>
      </c>
      <c r="CN30" s="58" t="s">
        <v>32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>Medium</v>
      </c>
      <c r="AW31" s="90" t="s">
        <v>23</v>
      </c>
      <c r="AX31" s="91">
        <v>197619.04761904801</v>
      </c>
      <c r="AY31" s="92" t="s">
        <v>59</v>
      </c>
      <c r="AZ31" s="91">
        <v>272.99937506167203</v>
      </c>
      <c r="BA31" s="92" t="s">
        <v>59</v>
      </c>
      <c r="BB31" s="91">
        <v>24900000</v>
      </c>
      <c r="BC31" s="93">
        <v>91209</v>
      </c>
      <c r="BD31" s="93"/>
      <c r="BE31" s="94">
        <v>5</v>
      </c>
      <c r="BF31" s="94">
        <v>5</v>
      </c>
      <c r="BG31" s="94">
        <v>126</v>
      </c>
      <c r="BH31" s="89">
        <f t="shared" ref="BH31:BH32" si="3">IF(BF31="n/a",0,BF31)/(IF($BF$30="n/a",0,$BF$30)+IF($BF$31="n/a",0,$BF$31)+IF($BF$32="n/a",0,$BF$32))</f>
        <v>0.27777777777777779</v>
      </c>
      <c r="BI31" s="7" t="str">
        <f t="shared" si="0"/>
        <v/>
      </c>
      <c r="BJ31" s="46" t="s">
        <v>32</v>
      </c>
      <c r="BK31" s="47" t="s">
        <v>32</v>
      </c>
      <c r="BL31" s="48" t="s">
        <v>32</v>
      </c>
      <c r="BM31" s="49" t="s">
        <v>32</v>
      </c>
      <c r="BN31" s="49" t="s">
        <v>32</v>
      </c>
      <c r="BO31" s="48" t="s">
        <v>32</v>
      </c>
      <c r="BP31" s="50" t="s">
        <v>32</v>
      </c>
      <c r="BQ31" s="48" t="s">
        <v>32</v>
      </c>
      <c r="BR31" s="51" t="s">
        <v>32</v>
      </c>
      <c r="BT31" s="7" t="str">
        <f t="shared" si="1"/>
        <v/>
      </c>
      <c r="BU31" s="46" t="s">
        <v>32</v>
      </c>
      <c r="BV31" s="47" t="s">
        <v>32</v>
      </c>
      <c r="BW31" s="48" t="s">
        <v>32</v>
      </c>
      <c r="BX31" s="49" t="s">
        <v>32</v>
      </c>
      <c r="BY31" s="49" t="s">
        <v>32</v>
      </c>
      <c r="BZ31" s="48" t="s">
        <v>32</v>
      </c>
      <c r="CA31" s="50" t="s">
        <v>32</v>
      </c>
      <c r="CB31" s="48" t="s">
        <v>32</v>
      </c>
      <c r="CC31" s="51" t="s">
        <v>32</v>
      </c>
      <c r="CE31" s="7" t="str">
        <f t="shared" si="2"/>
        <v/>
      </c>
      <c r="CF31" s="46" t="s">
        <v>32</v>
      </c>
      <c r="CG31" s="47" t="s">
        <v>32</v>
      </c>
      <c r="CH31" s="48" t="s">
        <v>32</v>
      </c>
      <c r="CI31" s="49" t="s">
        <v>32</v>
      </c>
      <c r="CJ31" s="49" t="s">
        <v>32</v>
      </c>
      <c r="CK31" s="48" t="s">
        <v>32</v>
      </c>
      <c r="CL31" s="50" t="s">
        <v>32</v>
      </c>
      <c r="CM31" s="48" t="s">
        <v>32</v>
      </c>
      <c r="CN31" s="51" t="s">
        <v>32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/>
      </c>
      <c r="AW32" s="84" t="s">
        <v>24</v>
      </c>
      <c r="AX32" s="85" t="s">
        <v>59</v>
      </c>
      <c r="AY32" s="86" t="s">
        <v>59</v>
      </c>
      <c r="AZ32" s="85" t="s">
        <v>59</v>
      </c>
      <c r="BA32" s="86" t="s">
        <v>59</v>
      </c>
      <c r="BB32" s="85" t="s">
        <v>59</v>
      </c>
      <c r="BC32" s="87" t="s">
        <v>59</v>
      </c>
      <c r="BD32" s="87"/>
      <c r="BE32" s="88" t="s">
        <v>59</v>
      </c>
      <c r="BF32" s="88" t="s">
        <v>59</v>
      </c>
      <c r="BG32" s="88" t="s">
        <v>59</v>
      </c>
      <c r="BH32" s="89">
        <f t="shared" si="3"/>
        <v>0</v>
      </c>
      <c r="BI32" s="7" t="str">
        <f t="shared" si="0"/>
        <v/>
      </c>
      <c r="BJ32" s="53" t="s">
        <v>32</v>
      </c>
      <c r="BK32" s="54" t="s">
        <v>32</v>
      </c>
      <c r="BL32" s="55" t="s">
        <v>32</v>
      </c>
      <c r="BM32" s="56" t="s">
        <v>32</v>
      </c>
      <c r="BN32" s="56" t="s">
        <v>32</v>
      </c>
      <c r="BO32" s="55" t="s">
        <v>32</v>
      </c>
      <c r="BP32" s="57" t="s">
        <v>32</v>
      </c>
      <c r="BQ32" s="55" t="s">
        <v>32</v>
      </c>
      <c r="BR32" s="58" t="s">
        <v>32</v>
      </c>
      <c r="BT32" s="7" t="str">
        <f t="shared" si="1"/>
        <v/>
      </c>
      <c r="BU32" s="53" t="s">
        <v>32</v>
      </c>
      <c r="BV32" s="54" t="s">
        <v>32</v>
      </c>
      <c r="BW32" s="55" t="s">
        <v>32</v>
      </c>
      <c r="BX32" s="56" t="s">
        <v>32</v>
      </c>
      <c r="BY32" s="56" t="s">
        <v>32</v>
      </c>
      <c r="BZ32" s="55" t="s">
        <v>32</v>
      </c>
      <c r="CA32" s="57" t="s">
        <v>32</v>
      </c>
      <c r="CB32" s="55" t="s">
        <v>32</v>
      </c>
      <c r="CC32" s="58" t="s">
        <v>32</v>
      </c>
      <c r="CE32" s="7" t="str">
        <f t="shared" si="2"/>
        <v/>
      </c>
      <c r="CF32" s="53" t="s">
        <v>32</v>
      </c>
      <c r="CG32" s="54" t="s">
        <v>32</v>
      </c>
      <c r="CH32" s="55" t="s">
        <v>32</v>
      </c>
      <c r="CI32" s="56" t="s">
        <v>32</v>
      </c>
      <c r="CJ32" s="56" t="s">
        <v>32</v>
      </c>
      <c r="CK32" s="55" t="s">
        <v>32</v>
      </c>
      <c r="CL32" s="57" t="s">
        <v>32</v>
      </c>
      <c r="CM32" s="55" t="s">
        <v>32</v>
      </c>
      <c r="CN32" s="58" t="s">
        <v>32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 t="str">
        <f t="shared" si="0"/>
        <v/>
      </c>
      <c r="BJ33" s="46" t="s">
        <v>32</v>
      </c>
      <c r="BK33" s="47" t="s">
        <v>32</v>
      </c>
      <c r="BL33" s="48" t="s">
        <v>32</v>
      </c>
      <c r="BM33" s="49" t="s">
        <v>32</v>
      </c>
      <c r="BN33" s="49" t="s">
        <v>32</v>
      </c>
      <c r="BO33" s="48" t="s">
        <v>32</v>
      </c>
      <c r="BP33" s="50" t="s">
        <v>32</v>
      </c>
      <c r="BQ33" s="48" t="s">
        <v>32</v>
      </c>
      <c r="BR33" s="51" t="s">
        <v>32</v>
      </c>
      <c r="BT33" s="7" t="str">
        <f t="shared" si="1"/>
        <v/>
      </c>
      <c r="BU33" s="46" t="s">
        <v>32</v>
      </c>
      <c r="BV33" s="47" t="s">
        <v>32</v>
      </c>
      <c r="BW33" s="48" t="s">
        <v>32</v>
      </c>
      <c r="BX33" s="49" t="s">
        <v>32</v>
      </c>
      <c r="BY33" s="49" t="s">
        <v>32</v>
      </c>
      <c r="BZ33" s="48" t="s">
        <v>32</v>
      </c>
      <c r="CA33" s="50" t="s">
        <v>32</v>
      </c>
      <c r="CB33" s="48" t="s">
        <v>32</v>
      </c>
      <c r="CC33" s="51" t="s">
        <v>32</v>
      </c>
      <c r="CE33" s="7" t="str">
        <f t="shared" si="2"/>
        <v/>
      </c>
      <c r="CF33" s="46" t="s">
        <v>32</v>
      </c>
      <c r="CG33" s="47" t="s">
        <v>32</v>
      </c>
      <c r="CH33" s="48" t="s">
        <v>32</v>
      </c>
      <c r="CI33" s="49" t="s">
        <v>32</v>
      </c>
      <c r="CJ33" s="49" t="s">
        <v>32</v>
      </c>
      <c r="CK33" s="48" t="s">
        <v>32</v>
      </c>
      <c r="CL33" s="50" t="s">
        <v>32</v>
      </c>
      <c r="CM33" s="48" t="s">
        <v>32</v>
      </c>
      <c r="CN33" s="51" t="s">
        <v>32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 t="str">
        <f t="shared" si="0"/>
        <v/>
      </c>
      <c r="BJ34" s="46" t="s">
        <v>32</v>
      </c>
      <c r="BK34" s="47" t="s">
        <v>32</v>
      </c>
      <c r="BL34" s="48" t="s">
        <v>32</v>
      </c>
      <c r="BM34" s="49" t="s">
        <v>32</v>
      </c>
      <c r="BN34" s="49" t="s">
        <v>32</v>
      </c>
      <c r="BO34" s="48" t="s">
        <v>32</v>
      </c>
      <c r="BP34" s="50" t="s">
        <v>32</v>
      </c>
      <c r="BQ34" s="48" t="s">
        <v>32</v>
      </c>
      <c r="BR34" s="51" t="s">
        <v>32</v>
      </c>
      <c r="BT34" s="7" t="str">
        <f t="shared" si="1"/>
        <v/>
      </c>
      <c r="BU34" s="46" t="s">
        <v>32</v>
      </c>
      <c r="BV34" s="47" t="s">
        <v>32</v>
      </c>
      <c r="BW34" s="48" t="s">
        <v>32</v>
      </c>
      <c r="BX34" s="49" t="s">
        <v>32</v>
      </c>
      <c r="BY34" s="49" t="s">
        <v>32</v>
      </c>
      <c r="BZ34" s="48" t="s">
        <v>32</v>
      </c>
      <c r="CA34" s="50" t="s">
        <v>32</v>
      </c>
      <c r="CB34" s="48" t="s">
        <v>32</v>
      </c>
      <c r="CC34" s="51" t="s">
        <v>32</v>
      </c>
      <c r="CE34" s="7" t="str">
        <f t="shared" si="2"/>
        <v/>
      </c>
      <c r="CF34" s="46" t="s">
        <v>32</v>
      </c>
      <c r="CG34" s="47" t="s">
        <v>32</v>
      </c>
      <c r="CH34" s="48" t="s">
        <v>32</v>
      </c>
      <c r="CI34" s="49" t="s">
        <v>32</v>
      </c>
      <c r="CJ34" s="49" t="s">
        <v>32</v>
      </c>
      <c r="CK34" s="48" t="s">
        <v>32</v>
      </c>
      <c r="CL34" s="50" t="s">
        <v>32</v>
      </c>
      <c r="CM34" s="48" t="s">
        <v>32</v>
      </c>
      <c r="CN34" s="51" t="s">
        <v>32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60</v>
      </c>
      <c r="Q35" s="104"/>
      <c r="R35" s="104"/>
      <c r="S35"/>
      <c r="T35" s="104" t="s">
        <v>61</v>
      </c>
      <c r="U35" s="104"/>
      <c r="V35" s="104"/>
      <c r="X35" s="104" t="s">
        <v>62</v>
      </c>
      <c r="Y35" s="104"/>
      <c r="Z35" s="104"/>
      <c r="AA35" s="105"/>
      <c r="AB35" s="104" t="s">
        <v>63</v>
      </c>
      <c r="AC35" s="104"/>
      <c r="AD35" s="104"/>
      <c r="BH35" s="103"/>
      <c r="BI35" s="7" t="str">
        <f t="shared" si="0"/>
        <v/>
      </c>
      <c r="BJ35" s="53" t="s">
        <v>32</v>
      </c>
      <c r="BK35" s="54" t="s">
        <v>32</v>
      </c>
      <c r="BL35" s="55" t="s">
        <v>32</v>
      </c>
      <c r="BM35" s="56" t="s">
        <v>32</v>
      </c>
      <c r="BN35" s="56" t="s">
        <v>32</v>
      </c>
      <c r="BO35" s="55" t="s">
        <v>32</v>
      </c>
      <c r="BP35" s="57" t="s">
        <v>32</v>
      </c>
      <c r="BQ35" s="55" t="s">
        <v>32</v>
      </c>
      <c r="BR35" s="58" t="s">
        <v>32</v>
      </c>
      <c r="BT35" s="7" t="str">
        <f t="shared" si="1"/>
        <v/>
      </c>
      <c r="BU35" s="53" t="s">
        <v>32</v>
      </c>
      <c r="BV35" s="54" t="s">
        <v>32</v>
      </c>
      <c r="BW35" s="55" t="s">
        <v>32</v>
      </c>
      <c r="BX35" s="56" t="s">
        <v>32</v>
      </c>
      <c r="BY35" s="56" t="s">
        <v>32</v>
      </c>
      <c r="BZ35" s="55" t="s">
        <v>32</v>
      </c>
      <c r="CA35" s="57" t="s">
        <v>32</v>
      </c>
      <c r="CB35" s="55" t="s">
        <v>32</v>
      </c>
      <c r="CC35" s="58" t="s">
        <v>32</v>
      </c>
      <c r="CE35" s="7" t="str">
        <f t="shared" si="2"/>
        <v/>
      </c>
      <c r="CF35" s="53" t="s">
        <v>32</v>
      </c>
      <c r="CG35" s="54" t="s">
        <v>32</v>
      </c>
      <c r="CH35" s="55" t="s">
        <v>32</v>
      </c>
      <c r="CI35" s="56" t="s">
        <v>32</v>
      </c>
      <c r="CJ35" s="56" t="s">
        <v>32</v>
      </c>
      <c r="CK35" s="55" t="s">
        <v>32</v>
      </c>
      <c r="CL35" s="57" t="s">
        <v>32</v>
      </c>
      <c r="CM35" s="55" t="s">
        <v>32</v>
      </c>
      <c r="CN35" s="58" t="s">
        <v>32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 t="str">
        <f t="shared" si="0"/>
        <v/>
      </c>
      <c r="BJ36" s="46" t="s">
        <v>32</v>
      </c>
      <c r="BK36" s="47" t="s">
        <v>32</v>
      </c>
      <c r="BL36" s="48" t="s">
        <v>32</v>
      </c>
      <c r="BM36" s="49" t="s">
        <v>32</v>
      </c>
      <c r="BN36" s="49" t="s">
        <v>32</v>
      </c>
      <c r="BO36" s="48" t="s">
        <v>32</v>
      </c>
      <c r="BP36" s="50" t="s">
        <v>32</v>
      </c>
      <c r="BQ36" s="48" t="s">
        <v>32</v>
      </c>
      <c r="BR36" s="51" t="s">
        <v>32</v>
      </c>
      <c r="BT36" s="7" t="str">
        <f t="shared" si="1"/>
        <v/>
      </c>
      <c r="BU36" s="46" t="s">
        <v>32</v>
      </c>
      <c r="BV36" s="47" t="s">
        <v>32</v>
      </c>
      <c r="BW36" s="48" t="s">
        <v>32</v>
      </c>
      <c r="BX36" s="49" t="s">
        <v>32</v>
      </c>
      <c r="BY36" s="49" t="s">
        <v>32</v>
      </c>
      <c r="BZ36" s="48" t="s">
        <v>32</v>
      </c>
      <c r="CA36" s="50" t="s">
        <v>32</v>
      </c>
      <c r="CB36" s="48" t="s">
        <v>32</v>
      </c>
      <c r="CC36" s="51" t="s">
        <v>32</v>
      </c>
      <c r="CE36" s="7" t="str">
        <f t="shared" si="2"/>
        <v/>
      </c>
      <c r="CF36" s="46" t="s">
        <v>32</v>
      </c>
      <c r="CG36" s="47" t="s">
        <v>32</v>
      </c>
      <c r="CH36" s="48" t="s">
        <v>32</v>
      </c>
      <c r="CI36" s="49" t="s">
        <v>32</v>
      </c>
      <c r="CJ36" s="49" t="s">
        <v>32</v>
      </c>
      <c r="CK36" s="48" t="s">
        <v>32</v>
      </c>
      <c r="CL36" s="50" t="s">
        <v>32</v>
      </c>
      <c r="CM36" s="48" t="s">
        <v>32</v>
      </c>
      <c r="CN36" s="51" t="s">
        <v>32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 t="str">
        <f t="shared" si="0"/>
        <v/>
      </c>
      <c r="BJ37" s="53" t="s">
        <v>32</v>
      </c>
      <c r="BK37" s="54" t="s">
        <v>32</v>
      </c>
      <c r="BL37" s="55" t="s">
        <v>32</v>
      </c>
      <c r="BM37" s="56" t="s">
        <v>32</v>
      </c>
      <c r="BN37" s="56" t="s">
        <v>32</v>
      </c>
      <c r="BO37" s="55" t="s">
        <v>32</v>
      </c>
      <c r="BP37" s="57" t="s">
        <v>32</v>
      </c>
      <c r="BQ37" s="55" t="s">
        <v>32</v>
      </c>
      <c r="BR37" s="58" t="s">
        <v>32</v>
      </c>
      <c r="BT37" s="7" t="str">
        <f t="shared" si="1"/>
        <v/>
      </c>
      <c r="BU37" s="53" t="s">
        <v>32</v>
      </c>
      <c r="BV37" s="54" t="s">
        <v>32</v>
      </c>
      <c r="BW37" s="55" t="s">
        <v>32</v>
      </c>
      <c r="BX37" s="56" t="s">
        <v>32</v>
      </c>
      <c r="BY37" s="56" t="s">
        <v>32</v>
      </c>
      <c r="BZ37" s="55" t="s">
        <v>32</v>
      </c>
      <c r="CA37" s="57" t="s">
        <v>32</v>
      </c>
      <c r="CB37" s="55" t="s">
        <v>32</v>
      </c>
      <c r="CC37" s="58" t="s">
        <v>32</v>
      </c>
      <c r="CE37" s="7" t="str">
        <f t="shared" si="2"/>
        <v/>
      </c>
      <c r="CF37" s="53" t="s">
        <v>32</v>
      </c>
      <c r="CG37" s="54" t="s">
        <v>32</v>
      </c>
      <c r="CH37" s="55" t="s">
        <v>32</v>
      </c>
      <c r="CI37" s="56" t="s">
        <v>32</v>
      </c>
      <c r="CJ37" s="56" t="s">
        <v>32</v>
      </c>
      <c r="CK37" s="55" t="s">
        <v>32</v>
      </c>
      <c r="CL37" s="57" t="s">
        <v>32</v>
      </c>
      <c r="CM37" s="55" t="s">
        <v>32</v>
      </c>
      <c r="CN37" s="58" t="s">
        <v>32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 t="str">
        <f t="shared" si="0"/>
        <v/>
      </c>
      <c r="BJ38" s="46" t="s">
        <v>32</v>
      </c>
      <c r="BK38" s="47" t="s">
        <v>32</v>
      </c>
      <c r="BL38" s="48" t="s">
        <v>32</v>
      </c>
      <c r="BM38" s="49" t="s">
        <v>32</v>
      </c>
      <c r="BN38" s="49" t="s">
        <v>32</v>
      </c>
      <c r="BO38" s="48" t="s">
        <v>32</v>
      </c>
      <c r="BP38" s="50" t="s">
        <v>32</v>
      </c>
      <c r="BQ38" s="48" t="s">
        <v>32</v>
      </c>
      <c r="BR38" s="51" t="s">
        <v>32</v>
      </c>
      <c r="BT38" s="7" t="str">
        <f t="shared" si="1"/>
        <v/>
      </c>
      <c r="BU38" s="46" t="s">
        <v>32</v>
      </c>
      <c r="BV38" s="47" t="s">
        <v>32</v>
      </c>
      <c r="BW38" s="48" t="s">
        <v>32</v>
      </c>
      <c r="BX38" s="49" t="s">
        <v>32</v>
      </c>
      <c r="BY38" s="49" t="s">
        <v>32</v>
      </c>
      <c r="BZ38" s="48" t="s">
        <v>32</v>
      </c>
      <c r="CA38" s="50" t="s">
        <v>32</v>
      </c>
      <c r="CB38" s="48" t="s">
        <v>32</v>
      </c>
      <c r="CC38" s="51" t="s">
        <v>32</v>
      </c>
      <c r="CE38" s="7" t="str">
        <f t="shared" si="2"/>
        <v/>
      </c>
      <c r="CF38" s="46" t="s">
        <v>32</v>
      </c>
      <c r="CG38" s="47" t="s">
        <v>32</v>
      </c>
      <c r="CH38" s="48" t="s">
        <v>32</v>
      </c>
      <c r="CI38" s="49" t="s">
        <v>32</v>
      </c>
      <c r="CJ38" s="49" t="s">
        <v>32</v>
      </c>
      <c r="CK38" s="48" t="s">
        <v>32</v>
      </c>
      <c r="CL38" s="50" t="s">
        <v>32</v>
      </c>
      <c r="CM38" s="48" t="s">
        <v>32</v>
      </c>
      <c r="CN38" s="51" t="s">
        <v>32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 t="str">
        <f t="shared" si="0"/>
        <v/>
      </c>
      <c r="BJ39" s="53" t="s">
        <v>32</v>
      </c>
      <c r="BK39" s="54" t="s">
        <v>32</v>
      </c>
      <c r="BL39" s="55" t="s">
        <v>32</v>
      </c>
      <c r="BM39" s="56" t="s">
        <v>32</v>
      </c>
      <c r="BN39" s="56" t="s">
        <v>32</v>
      </c>
      <c r="BO39" s="55" t="s">
        <v>32</v>
      </c>
      <c r="BP39" s="57" t="s">
        <v>32</v>
      </c>
      <c r="BQ39" s="55" t="s">
        <v>32</v>
      </c>
      <c r="BR39" s="58" t="s">
        <v>32</v>
      </c>
      <c r="BT39" s="7" t="str">
        <f t="shared" si="1"/>
        <v/>
      </c>
      <c r="BU39" s="53" t="s">
        <v>32</v>
      </c>
      <c r="BV39" s="54" t="s">
        <v>32</v>
      </c>
      <c r="BW39" s="55" t="s">
        <v>32</v>
      </c>
      <c r="BX39" s="56" t="s">
        <v>32</v>
      </c>
      <c r="BY39" s="56" t="s">
        <v>32</v>
      </c>
      <c r="BZ39" s="55" t="s">
        <v>32</v>
      </c>
      <c r="CA39" s="57" t="s">
        <v>32</v>
      </c>
      <c r="CB39" s="55" t="s">
        <v>32</v>
      </c>
      <c r="CC39" s="58" t="s">
        <v>32</v>
      </c>
      <c r="CE39" s="7" t="str">
        <f t="shared" si="2"/>
        <v/>
      </c>
      <c r="CF39" s="53" t="s">
        <v>32</v>
      </c>
      <c r="CG39" s="54" t="s">
        <v>32</v>
      </c>
      <c r="CH39" s="55" t="s">
        <v>32</v>
      </c>
      <c r="CI39" s="56" t="s">
        <v>32</v>
      </c>
      <c r="CJ39" s="56" t="s">
        <v>32</v>
      </c>
      <c r="CK39" s="55" t="s">
        <v>32</v>
      </c>
      <c r="CL39" s="57" t="s">
        <v>32</v>
      </c>
      <c r="CM39" s="55" t="s">
        <v>32</v>
      </c>
      <c r="CN39" s="58" t="s">
        <v>32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 t="str">
        <f t="shared" si="0"/>
        <v/>
      </c>
      <c r="BJ40" s="46" t="s">
        <v>32</v>
      </c>
      <c r="BK40" s="47" t="s">
        <v>32</v>
      </c>
      <c r="BL40" s="48" t="s">
        <v>32</v>
      </c>
      <c r="BM40" s="49" t="s">
        <v>32</v>
      </c>
      <c r="BN40" s="49" t="s">
        <v>32</v>
      </c>
      <c r="BO40" s="48" t="s">
        <v>32</v>
      </c>
      <c r="BP40" s="50" t="s">
        <v>32</v>
      </c>
      <c r="BQ40" s="48" t="s">
        <v>32</v>
      </c>
      <c r="BR40" s="51" t="s">
        <v>32</v>
      </c>
      <c r="BT40" s="7" t="str">
        <f t="shared" si="1"/>
        <v/>
      </c>
      <c r="BU40" s="46" t="s">
        <v>32</v>
      </c>
      <c r="BV40" s="47" t="s">
        <v>32</v>
      </c>
      <c r="BW40" s="48" t="s">
        <v>32</v>
      </c>
      <c r="BX40" s="49" t="s">
        <v>32</v>
      </c>
      <c r="BY40" s="49" t="s">
        <v>32</v>
      </c>
      <c r="BZ40" s="48" t="s">
        <v>32</v>
      </c>
      <c r="CA40" s="50" t="s">
        <v>32</v>
      </c>
      <c r="CB40" s="48" t="s">
        <v>32</v>
      </c>
      <c r="CC40" s="51" t="s">
        <v>32</v>
      </c>
      <c r="CE40" s="7" t="str">
        <f t="shared" si="2"/>
        <v/>
      </c>
      <c r="CF40" s="46" t="s">
        <v>32</v>
      </c>
      <c r="CG40" s="47" t="s">
        <v>32</v>
      </c>
      <c r="CH40" s="48" t="s">
        <v>32</v>
      </c>
      <c r="CI40" s="49" t="s">
        <v>32</v>
      </c>
      <c r="CJ40" s="49" t="s">
        <v>32</v>
      </c>
      <c r="CK40" s="48" t="s">
        <v>32</v>
      </c>
      <c r="CL40" s="50" t="s">
        <v>32</v>
      </c>
      <c r="CM40" s="48" t="s">
        <v>32</v>
      </c>
      <c r="CN40" s="51" t="s">
        <v>32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 t="str">
        <f t="shared" si="0"/>
        <v/>
      </c>
      <c r="BJ41" s="53" t="s">
        <v>32</v>
      </c>
      <c r="BK41" s="54" t="s">
        <v>32</v>
      </c>
      <c r="BL41" s="55" t="s">
        <v>32</v>
      </c>
      <c r="BM41" s="56" t="s">
        <v>32</v>
      </c>
      <c r="BN41" s="56" t="s">
        <v>32</v>
      </c>
      <c r="BO41" s="55" t="s">
        <v>32</v>
      </c>
      <c r="BP41" s="57" t="s">
        <v>32</v>
      </c>
      <c r="BQ41" s="55" t="s">
        <v>32</v>
      </c>
      <c r="BR41" s="58" t="s">
        <v>32</v>
      </c>
      <c r="BT41" s="7" t="str">
        <f t="shared" si="1"/>
        <v/>
      </c>
      <c r="BU41" s="53" t="s">
        <v>32</v>
      </c>
      <c r="BV41" s="54" t="s">
        <v>32</v>
      </c>
      <c r="BW41" s="55" t="s">
        <v>32</v>
      </c>
      <c r="BX41" s="56" t="s">
        <v>32</v>
      </c>
      <c r="BY41" s="56" t="s">
        <v>32</v>
      </c>
      <c r="BZ41" s="55" t="s">
        <v>32</v>
      </c>
      <c r="CA41" s="57" t="s">
        <v>32</v>
      </c>
      <c r="CB41" s="55" t="s">
        <v>32</v>
      </c>
      <c r="CC41" s="58" t="s">
        <v>32</v>
      </c>
      <c r="CE41" s="7" t="str">
        <f t="shared" si="2"/>
        <v/>
      </c>
      <c r="CF41" s="53" t="s">
        <v>32</v>
      </c>
      <c r="CG41" s="54" t="s">
        <v>32</v>
      </c>
      <c r="CH41" s="55" t="s">
        <v>32</v>
      </c>
      <c r="CI41" s="56" t="s">
        <v>32</v>
      </c>
      <c r="CJ41" s="56" t="s">
        <v>32</v>
      </c>
      <c r="CK41" s="55" t="s">
        <v>32</v>
      </c>
      <c r="CL41" s="57" t="s">
        <v>32</v>
      </c>
      <c r="CM41" s="55" t="s">
        <v>32</v>
      </c>
      <c r="CN41" s="58" t="s">
        <v>32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 t="str">
        <f t="shared" si="0"/>
        <v/>
      </c>
      <c r="BJ42" s="46" t="s">
        <v>32</v>
      </c>
      <c r="BK42" s="47" t="s">
        <v>32</v>
      </c>
      <c r="BL42" s="48" t="s">
        <v>32</v>
      </c>
      <c r="BM42" s="49" t="s">
        <v>32</v>
      </c>
      <c r="BN42" s="49" t="s">
        <v>32</v>
      </c>
      <c r="BO42" s="48" t="s">
        <v>32</v>
      </c>
      <c r="BP42" s="50" t="s">
        <v>32</v>
      </c>
      <c r="BQ42" s="48" t="s">
        <v>32</v>
      </c>
      <c r="BR42" s="51" t="s">
        <v>32</v>
      </c>
      <c r="BT42" s="7" t="str">
        <f t="shared" si="1"/>
        <v/>
      </c>
      <c r="BU42" s="46" t="s">
        <v>32</v>
      </c>
      <c r="BV42" s="47" t="s">
        <v>32</v>
      </c>
      <c r="BW42" s="48" t="s">
        <v>32</v>
      </c>
      <c r="BX42" s="49" t="s">
        <v>32</v>
      </c>
      <c r="BY42" s="49" t="s">
        <v>32</v>
      </c>
      <c r="BZ42" s="48" t="s">
        <v>32</v>
      </c>
      <c r="CA42" s="50" t="s">
        <v>32</v>
      </c>
      <c r="CB42" s="48" t="s">
        <v>32</v>
      </c>
      <c r="CC42" s="51" t="s">
        <v>32</v>
      </c>
      <c r="CE42" s="7" t="str">
        <f t="shared" si="2"/>
        <v/>
      </c>
      <c r="CF42" s="46" t="s">
        <v>32</v>
      </c>
      <c r="CG42" s="47" t="s">
        <v>32</v>
      </c>
      <c r="CH42" s="48" t="s">
        <v>32</v>
      </c>
      <c r="CI42" s="49" t="s">
        <v>32</v>
      </c>
      <c r="CJ42" s="49" t="s">
        <v>32</v>
      </c>
      <c r="CK42" s="48" t="s">
        <v>32</v>
      </c>
      <c r="CL42" s="50" t="s">
        <v>32</v>
      </c>
      <c r="CM42" s="48" t="s">
        <v>32</v>
      </c>
      <c r="CN42" s="51" t="s">
        <v>32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 t="str">
        <f t="shared" si="0"/>
        <v/>
      </c>
      <c r="BJ43" s="53" t="s">
        <v>32</v>
      </c>
      <c r="BK43" s="54" t="s">
        <v>32</v>
      </c>
      <c r="BL43" s="55" t="s">
        <v>32</v>
      </c>
      <c r="BM43" s="56" t="s">
        <v>32</v>
      </c>
      <c r="BN43" s="56" t="s">
        <v>32</v>
      </c>
      <c r="BO43" s="55" t="s">
        <v>32</v>
      </c>
      <c r="BP43" s="57" t="s">
        <v>32</v>
      </c>
      <c r="BQ43" s="55" t="s">
        <v>32</v>
      </c>
      <c r="BR43" s="58" t="s">
        <v>32</v>
      </c>
      <c r="BT43" s="7" t="str">
        <f t="shared" si="1"/>
        <v/>
      </c>
      <c r="BU43" s="53" t="s">
        <v>32</v>
      </c>
      <c r="BV43" s="54" t="s">
        <v>32</v>
      </c>
      <c r="BW43" s="55" t="s">
        <v>32</v>
      </c>
      <c r="BX43" s="56" t="s">
        <v>32</v>
      </c>
      <c r="BY43" s="56" t="s">
        <v>32</v>
      </c>
      <c r="BZ43" s="55" t="s">
        <v>32</v>
      </c>
      <c r="CA43" s="57" t="s">
        <v>32</v>
      </c>
      <c r="CB43" s="55" t="s">
        <v>32</v>
      </c>
      <c r="CC43" s="58" t="s">
        <v>32</v>
      </c>
      <c r="CE43" s="7" t="str">
        <f t="shared" si="2"/>
        <v/>
      </c>
      <c r="CF43" s="53" t="s">
        <v>32</v>
      </c>
      <c r="CG43" s="54" t="s">
        <v>32</v>
      </c>
      <c r="CH43" s="55" t="s">
        <v>32</v>
      </c>
      <c r="CI43" s="56" t="s">
        <v>32</v>
      </c>
      <c r="CJ43" s="56" t="s">
        <v>32</v>
      </c>
      <c r="CK43" s="55" t="s">
        <v>32</v>
      </c>
      <c r="CL43" s="57" t="s">
        <v>32</v>
      </c>
      <c r="CM43" s="55" t="s">
        <v>32</v>
      </c>
      <c r="CN43" s="58" t="s">
        <v>32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 t="str">
        <f t="shared" si="0"/>
        <v/>
      </c>
      <c r="BJ44" s="46" t="s">
        <v>32</v>
      </c>
      <c r="BK44" s="47" t="s">
        <v>32</v>
      </c>
      <c r="BL44" s="48" t="s">
        <v>32</v>
      </c>
      <c r="BM44" s="49" t="s">
        <v>32</v>
      </c>
      <c r="BN44" s="49" t="s">
        <v>32</v>
      </c>
      <c r="BO44" s="48" t="s">
        <v>32</v>
      </c>
      <c r="BP44" s="50" t="s">
        <v>32</v>
      </c>
      <c r="BQ44" s="48" t="s">
        <v>32</v>
      </c>
      <c r="BR44" s="51" t="s">
        <v>32</v>
      </c>
      <c r="BT44" s="7" t="str">
        <f t="shared" si="1"/>
        <v/>
      </c>
      <c r="BU44" s="46" t="s">
        <v>32</v>
      </c>
      <c r="BV44" s="47" t="s">
        <v>32</v>
      </c>
      <c r="BW44" s="48" t="s">
        <v>32</v>
      </c>
      <c r="BX44" s="49" t="s">
        <v>32</v>
      </c>
      <c r="BY44" s="49" t="s">
        <v>32</v>
      </c>
      <c r="BZ44" s="48" t="s">
        <v>32</v>
      </c>
      <c r="CA44" s="50" t="s">
        <v>32</v>
      </c>
      <c r="CB44" s="48" t="s">
        <v>32</v>
      </c>
      <c r="CC44" s="51" t="s">
        <v>32</v>
      </c>
      <c r="CE44" s="7" t="str">
        <f t="shared" si="2"/>
        <v/>
      </c>
      <c r="CF44" s="46" t="s">
        <v>32</v>
      </c>
      <c r="CG44" s="47" t="s">
        <v>32</v>
      </c>
      <c r="CH44" s="48" t="s">
        <v>32</v>
      </c>
      <c r="CI44" s="49" t="s">
        <v>32</v>
      </c>
      <c r="CJ44" s="49" t="s">
        <v>32</v>
      </c>
      <c r="CK44" s="48" t="s">
        <v>32</v>
      </c>
      <c r="CL44" s="50" t="s">
        <v>32</v>
      </c>
      <c r="CM44" s="48" t="s">
        <v>32</v>
      </c>
      <c r="CN44" s="51" t="s">
        <v>32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 t="str">
        <f t="shared" si="0"/>
        <v/>
      </c>
      <c r="BJ45" s="53" t="s">
        <v>32</v>
      </c>
      <c r="BK45" s="54" t="s">
        <v>32</v>
      </c>
      <c r="BL45" s="55" t="s">
        <v>32</v>
      </c>
      <c r="BM45" s="56" t="s">
        <v>32</v>
      </c>
      <c r="BN45" s="56" t="s">
        <v>32</v>
      </c>
      <c r="BO45" s="55" t="s">
        <v>32</v>
      </c>
      <c r="BP45" s="57" t="s">
        <v>32</v>
      </c>
      <c r="BQ45" s="55" t="s">
        <v>32</v>
      </c>
      <c r="BR45" s="58" t="s">
        <v>32</v>
      </c>
      <c r="BT45" s="7" t="str">
        <f t="shared" si="1"/>
        <v/>
      </c>
      <c r="BU45" s="53" t="s">
        <v>32</v>
      </c>
      <c r="BV45" s="54" t="s">
        <v>32</v>
      </c>
      <c r="BW45" s="55" t="s">
        <v>32</v>
      </c>
      <c r="BX45" s="56" t="s">
        <v>32</v>
      </c>
      <c r="BY45" s="56" t="s">
        <v>32</v>
      </c>
      <c r="BZ45" s="55" t="s">
        <v>32</v>
      </c>
      <c r="CA45" s="57" t="s">
        <v>32</v>
      </c>
      <c r="CB45" s="55" t="s">
        <v>32</v>
      </c>
      <c r="CC45" s="58" t="s">
        <v>32</v>
      </c>
      <c r="CE45" s="7" t="str">
        <f t="shared" si="2"/>
        <v/>
      </c>
      <c r="CF45" s="53" t="s">
        <v>32</v>
      </c>
      <c r="CG45" s="54" t="s">
        <v>32</v>
      </c>
      <c r="CH45" s="55" t="s">
        <v>32</v>
      </c>
      <c r="CI45" s="56" t="s">
        <v>32</v>
      </c>
      <c r="CJ45" s="56" t="s">
        <v>32</v>
      </c>
      <c r="CK45" s="55" t="s">
        <v>32</v>
      </c>
      <c r="CL45" s="57" t="s">
        <v>32</v>
      </c>
      <c r="CM45" s="55" t="s">
        <v>32</v>
      </c>
      <c r="CN45" s="58" t="s">
        <v>32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 t="str">
        <f t="shared" si="0"/>
        <v/>
      </c>
      <c r="BJ46" s="46" t="s">
        <v>32</v>
      </c>
      <c r="BK46" s="47" t="s">
        <v>32</v>
      </c>
      <c r="BL46" s="48" t="s">
        <v>32</v>
      </c>
      <c r="BM46" s="49" t="s">
        <v>32</v>
      </c>
      <c r="BN46" s="49" t="s">
        <v>32</v>
      </c>
      <c r="BO46" s="48" t="s">
        <v>32</v>
      </c>
      <c r="BP46" s="50" t="s">
        <v>32</v>
      </c>
      <c r="BQ46" s="48" t="s">
        <v>32</v>
      </c>
      <c r="BR46" s="51" t="s">
        <v>32</v>
      </c>
      <c r="BT46" s="7" t="str">
        <f t="shared" si="1"/>
        <v/>
      </c>
      <c r="BU46" s="46" t="s">
        <v>32</v>
      </c>
      <c r="BV46" s="47" t="s">
        <v>32</v>
      </c>
      <c r="BW46" s="48" t="s">
        <v>32</v>
      </c>
      <c r="BX46" s="49" t="s">
        <v>32</v>
      </c>
      <c r="BY46" s="49" t="s">
        <v>32</v>
      </c>
      <c r="BZ46" s="48" t="s">
        <v>32</v>
      </c>
      <c r="CA46" s="50" t="s">
        <v>32</v>
      </c>
      <c r="CB46" s="48" t="s">
        <v>32</v>
      </c>
      <c r="CC46" s="51" t="s">
        <v>32</v>
      </c>
      <c r="CE46" s="7" t="str">
        <f t="shared" si="2"/>
        <v/>
      </c>
      <c r="CF46" s="46" t="s">
        <v>32</v>
      </c>
      <c r="CG46" s="47" t="s">
        <v>32</v>
      </c>
      <c r="CH46" s="48" t="s">
        <v>32</v>
      </c>
      <c r="CI46" s="49" t="s">
        <v>32</v>
      </c>
      <c r="CJ46" s="49" t="s">
        <v>32</v>
      </c>
      <c r="CK46" s="48" t="s">
        <v>32</v>
      </c>
      <c r="CL46" s="50" t="s">
        <v>32</v>
      </c>
      <c r="CM46" s="48" t="s">
        <v>32</v>
      </c>
      <c r="CN46" s="51" t="s">
        <v>32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 t="str">
        <f t="shared" si="0"/>
        <v/>
      </c>
      <c r="BJ47" s="53" t="s">
        <v>32</v>
      </c>
      <c r="BK47" s="54" t="s">
        <v>32</v>
      </c>
      <c r="BL47" s="55" t="s">
        <v>32</v>
      </c>
      <c r="BM47" s="56" t="s">
        <v>32</v>
      </c>
      <c r="BN47" s="56" t="s">
        <v>32</v>
      </c>
      <c r="BO47" s="55" t="s">
        <v>32</v>
      </c>
      <c r="BP47" s="57" t="s">
        <v>32</v>
      </c>
      <c r="BQ47" s="55" t="s">
        <v>32</v>
      </c>
      <c r="BR47" s="58" t="s">
        <v>32</v>
      </c>
      <c r="BT47" s="7" t="str">
        <f t="shared" si="1"/>
        <v/>
      </c>
      <c r="BU47" s="53" t="s">
        <v>32</v>
      </c>
      <c r="BV47" s="54" t="s">
        <v>32</v>
      </c>
      <c r="BW47" s="55" t="s">
        <v>32</v>
      </c>
      <c r="BX47" s="56" t="s">
        <v>32</v>
      </c>
      <c r="BY47" s="56" t="s">
        <v>32</v>
      </c>
      <c r="BZ47" s="55" t="s">
        <v>32</v>
      </c>
      <c r="CA47" s="57" t="s">
        <v>32</v>
      </c>
      <c r="CB47" s="55" t="s">
        <v>32</v>
      </c>
      <c r="CC47" s="58" t="s">
        <v>32</v>
      </c>
      <c r="CE47" s="7" t="str">
        <f t="shared" si="2"/>
        <v/>
      </c>
      <c r="CF47" s="53" t="s">
        <v>32</v>
      </c>
      <c r="CG47" s="54" t="s">
        <v>32</v>
      </c>
      <c r="CH47" s="55" t="s">
        <v>32</v>
      </c>
      <c r="CI47" s="56" t="s">
        <v>32</v>
      </c>
      <c r="CJ47" s="56" t="s">
        <v>32</v>
      </c>
      <c r="CK47" s="55" t="s">
        <v>32</v>
      </c>
      <c r="CL47" s="57" t="s">
        <v>32</v>
      </c>
      <c r="CM47" s="55" t="s">
        <v>32</v>
      </c>
      <c r="CN47" s="58" t="s">
        <v>32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53</v>
      </c>
      <c r="AG48" s="130">
        <v>94</v>
      </c>
      <c r="AH48" s="130"/>
      <c r="AI48" s="130">
        <v>400</v>
      </c>
      <c r="AJ48" s="130"/>
      <c r="AK48" s="130">
        <v>103</v>
      </c>
      <c r="AL48" s="130"/>
      <c r="BI48" s="7" t="str">
        <f t="shared" si="0"/>
        <v/>
      </c>
      <c r="BJ48" s="46" t="s">
        <v>32</v>
      </c>
      <c r="BK48" s="47" t="s">
        <v>32</v>
      </c>
      <c r="BL48" s="48" t="s">
        <v>32</v>
      </c>
      <c r="BM48" s="49" t="s">
        <v>32</v>
      </c>
      <c r="BN48" s="49" t="s">
        <v>32</v>
      </c>
      <c r="BO48" s="48" t="s">
        <v>32</v>
      </c>
      <c r="BP48" s="50" t="s">
        <v>32</v>
      </c>
      <c r="BQ48" s="48" t="s">
        <v>32</v>
      </c>
      <c r="BR48" s="51" t="s">
        <v>32</v>
      </c>
      <c r="BT48" s="7" t="str">
        <f t="shared" si="1"/>
        <v/>
      </c>
      <c r="BU48" s="46" t="s">
        <v>32</v>
      </c>
      <c r="BV48" s="47" t="s">
        <v>32</v>
      </c>
      <c r="BW48" s="48" t="s">
        <v>32</v>
      </c>
      <c r="BX48" s="49" t="s">
        <v>32</v>
      </c>
      <c r="BY48" s="49" t="s">
        <v>32</v>
      </c>
      <c r="BZ48" s="48" t="s">
        <v>32</v>
      </c>
      <c r="CA48" s="50" t="s">
        <v>32</v>
      </c>
      <c r="CB48" s="48" t="s">
        <v>32</v>
      </c>
      <c r="CC48" s="51" t="s">
        <v>32</v>
      </c>
      <c r="CE48" s="7" t="str">
        <f t="shared" si="2"/>
        <v/>
      </c>
      <c r="CF48" s="46" t="s">
        <v>32</v>
      </c>
      <c r="CG48" s="47" t="s">
        <v>32</v>
      </c>
      <c r="CH48" s="48" t="s">
        <v>32</v>
      </c>
      <c r="CI48" s="49" t="s">
        <v>32</v>
      </c>
      <c r="CJ48" s="49" t="s">
        <v>32</v>
      </c>
      <c r="CK48" s="48" t="s">
        <v>32</v>
      </c>
      <c r="CL48" s="50" t="s">
        <v>32</v>
      </c>
      <c r="CM48" s="48" t="s">
        <v>32</v>
      </c>
      <c r="CN48" s="51" t="s">
        <v>32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54</v>
      </c>
      <c r="AG49" s="132">
        <v>220</v>
      </c>
      <c r="AH49" s="132"/>
      <c r="AI49" s="132">
        <v>160</v>
      </c>
      <c r="AJ49" s="132"/>
      <c r="AK49" s="132">
        <v>180</v>
      </c>
      <c r="AL49" s="132"/>
      <c r="BI49" s="7" t="str">
        <f t="shared" si="0"/>
        <v/>
      </c>
      <c r="BJ49" s="53" t="s">
        <v>32</v>
      </c>
      <c r="BK49" s="54" t="s">
        <v>32</v>
      </c>
      <c r="BL49" s="55" t="s">
        <v>32</v>
      </c>
      <c r="BM49" s="56" t="s">
        <v>32</v>
      </c>
      <c r="BN49" s="56" t="s">
        <v>32</v>
      </c>
      <c r="BO49" s="55" t="s">
        <v>32</v>
      </c>
      <c r="BP49" s="57" t="s">
        <v>32</v>
      </c>
      <c r="BQ49" s="55" t="s">
        <v>32</v>
      </c>
      <c r="BR49" s="58" t="s">
        <v>32</v>
      </c>
      <c r="BT49" s="7" t="str">
        <f t="shared" si="1"/>
        <v/>
      </c>
      <c r="BU49" s="53" t="s">
        <v>32</v>
      </c>
      <c r="BV49" s="54" t="s">
        <v>32</v>
      </c>
      <c r="BW49" s="55" t="s">
        <v>32</v>
      </c>
      <c r="BX49" s="56" t="s">
        <v>32</v>
      </c>
      <c r="BY49" s="56" t="s">
        <v>32</v>
      </c>
      <c r="BZ49" s="55" t="s">
        <v>32</v>
      </c>
      <c r="CA49" s="57" t="s">
        <v>32</v>
      </c>
      <c r="CB49" s="55" t="s">
        <v>32</v>
      </c>
      <c r="CC49" s="58" t="s">
        <v>32</v>
      </c>
      <c r="CE49" s="7" t="str">
        <f t="shared" si="2"/>
        <v/>
      </c>
      <c r="CF49" s="53" t="s">
        <v>32</v>
      </c>
      <c r="CG49" s="54" t="s">
        <v>32</v>
      </c>
      <c r="CH49" s="55" t="s">
        <v>32</v>
      </c>
      <c r="CI49" s="56" t="s">
        <v>32</v>
      </c>
      <c r="CJ49" s="56" t="s">
        <v>32</v>
      </c>
      <c r="CK49" s="55" t="s">
        <v>32</v>
      </c>
      <c r="CL49" s="57" t="s">
        <v>32</v>
      </c>
      <c r="CM49" s="55" t="s">
        <v>32</v>
      </c>
      <c r="CN49" s="58" t="s">
        <v>32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55</v>
      </c>
      <c r="AG50" s="130">
        <v>171</v>
      </c>
      <c r="AH50" s="130"/>
      <c r="AI50" s="130">
        <v>84</v>
      </c>
      <c r="AJ50" s="130"/>
      <c r="AK50" s="130">
        <v>111</v>
      </c>
      <c r="AL50" s="130"/>
      <c r="BI50" s="7" t="str">
        <f t="shared" si="0"/>
        <v/>
      </c>
      <c r="BJ50" s="46" t="s">
        <v>32</v>
      </c>
      <c r="BK50" s="47" t="s">
        <v>32</v>
      </c>
      <c r="BL50" s="48" t="s">
        <v>32</v>
      </c>
      <c r="BM50" s="49" t="s">
        <v>32</v>
      </c>
      <c r="BN50" s="49" t="s">
        <v>32</v>
      </c>
      <c r="BO50" s="48" t="s">
        <v>32</v>
      </c>
      <c r="BP50" s="50" t="s">
        <v>32</v>
      </c>
      <c r="BQ50" s="48" t="s">
        <v>32</v>
      </c>
      <c r="BR50" s="51" t="s">
        <v>32</v>
      </c>
      <c r="BT50" s="7" t="str">
        <f t="shared" si="1"/>
        <v/>
      </c>
      <c r="BU50" s="46" t="s">
        <v>32</v>
      </c>
      <c r="BV50" s="47" t="s">
        <v>32</v>
      </c>
      <c r="BW50" s="48" t="s">
        <v>32</v>
      </c>
      <c r="BX50" s="49" t="s">
        <v>32</v>
      </c>
      <c r="BY50" s="49" t="s">
        <v>32</v>
      </c>
      <c r="BZ50" s="48" t="s">
        <v>32</v>
      </c>
      <c r="CA50" s="50" t="s">
        <v>32</v>
      </c>
      <c r="CB50" s="48" t="s">
        <v>32</v>
      </c>
      <c r="CC50" s="51" t="s">
        <v>32</v>
      </c>
      <c r="CE50" s="7" t="str">
        <f t="shared" si="2"/>
        <v/>
      </c>
      <c r="CF50" s="46" t="s">
        <v>32</v>
      </c>
      <c r="CG50" s="47" t="s">
        <v>32</v>
      </c>
      <c r="CH50" s="48" t="s">
        <v>32</v>
      </c>
      <c r="CI50" s="49" t="s">
        <v>32</v>
      </c>
      <c r="CJ50" s="49" t="s">
        <v>32</v>
      </c>
      <c r="CK50" s="48" t="s">
        <v>32</v>
      </c>
      <c r="CL50" s="50" t="s">
        <v>32</v>
      </c>
      <c r="CM50" s="48" t="s">
        <v>32</v>
      </c>
      <c r="CN50" s="51" t="s">
        <v>32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56</v>
      </c>
      <c r="AG51" s="132">
        <v>631</v>
      </c>
      <c r="AH51" s="132"/>
      <c r="AI51" s="132">
        <v>41</v>
      </c>
      <c r="AJ51" s="132"/>
      <c r="AK51" s="132">
        <v>180</v>
      </c>
      <c r="AL51" s="132"/>
      <c r="BI51" s="7" t="str">
        <f t="shared" si="0"/>
        <v/>
      </c>
      <c r="BJ51" s="53" t="s">
        <v>32</v>
      </c>
      <c r="BK51" s="54" t="s">
        <v>32</v>
      </c>
      <c r="BL51" s="55" t="s">
        <v>32</v>
      </c>
      <c r="BM51" s="56" t="s">
        <v>32</v>
      </c>
      <c r="BN51" s="56" t="s">
        <v>32</v>
      </c>
      <c r="BO51" s="55" t="s">
        <v>32</v>
      </c>
      <c r="BP51" s="57" t="s">
        <v>32</v>
      </c>
      <c r="BQ51" s="55" t="s">
        <v>32</v>
      </c>
      <c r="BR51" s="58" t="s">
        <v>32</v>
      </c>
      <c r="BT51" s="7" t="str">
        <f t="shared" si="1"/>
        <v/>
      </c>
      <c r="BU51" s="53" t="s">
        <v>32</v>
      </c>
      <c r="BV51" s="54" t="s">
        <v>32</v>
      </c>
      <c r="BW51" s="55" t="s">
        <v>32</v>
      </c>
      <c r="BX51" s="56" t="s">
        <v>32</v>
      </c>
      <c r="BY51" s="56" t="s">
        <v>32</v>
      </c>
      <c r="BZ51" s="55" t="s">
        <v>32</v>
      </c>
      <c r="CA51" s="57" t="s">
        <v>32</v>
      </c>
      <c r="CB51" s="55" t="s">
        <v>32</v>
      </c>
      <c r="CC51" s="58" t="s">
        <v>32</v>
      </c>
      <c r="CE51" s="7" t="str">
        <f t="shared" si="2"/>
        <v/>
      </c>
      <c r="CF51" s="53" t="s">
        <v>32</v>
      </c>
      <c r="CG51" s="54" t="s">
        <v>32</v>
      </c>
      <c r="CH51" s="55" t="s">
        <v>32</v>
      </c>
      <c r="CI51" s="56" t="s">
        <v>32</v>
      </c>
      <c r="CJ51" s="56" t="s">
        <v>32</v>
      </c>
      <c r="CK51" s="55" t="s">
        <v>32</v>
      </c>
      <c r="CL51" s="57" t="s">
        <v>32</v>
      </c>
      <c r="CM51" s="55" t="s">
        <v>32</v>
      </c>
      <c r="CN51" s="58" t="s">
        <v>32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 t="str">
        <f t="shared" si="0"/>
        <v/>
      </c>
      <c r="BJ52" s="46" t="s">
        <v>32</v>
      </c>
      <c r="BK52" s="47" t="s">
        <v>32</v>
      </c>
      <c r="BL52" s="48" t="s">
        <v>32</v>
      </c>
      <c r="BM52" s="49" t="s">
        <v>32</v>
      </c>
      <c r="BN52" s="49" t="s">
        <v>32</v>
      </c>
      <c r="BO52" s="48" t="s">
        <v>32</v>
      </c>
      <c r="BP52" s="50" t="s">
        <v>32</v>
      </c>
      <c r="BQ52" s="48" t="s">
        <v>32</v>
      </c>
      <c r="BR52" s="51" t="s">
        <v>32</v>
      </c>
      <c r="BT52" s="7" t="str">
        <f t="shared" si="1"/>
        <v/>
      </c>
      <c r="BU52" s="46" t="s">
        <v>32</v>
      </c>
      <c r="BV52" s="47" t="s">
        <v>32</v>
      </c>
      <c r="BW52" s="48" t="s">
        <v>32</v>
      </c>
      <c r="BX52" s="49" t="s">
        <v>32</v>
      </c>
      <c r="BY52" s="49" t="s">
        <v>32</v>
      </c>
      <c r="BZ52" s="48" t="s">
        <v>32</v>
      </c>
      <c r="CA52" s="50" t="s">
        <v>32</v>
      </c>
      <c r="CB52" s="48" t="s">
        <v>32</v>
      </c>
      <c r="CC52" s="51" t="s">
        <v>32</v>
      </c>
      <c r="CE52" s="7" t="str">
        <f t="shared" si="2"/>
        <v/>
      </c>
      <c r="CF52" s="46" t="s">
        <v>32</v>
      </c>
      <c r="CG52" s="47" t="s">
        <v>32</v>
      </c>
      <c r="CH52" s="48" t="s">
        <v>32</v>
      </c>
      <c r="CI52" s="49" t="s">
        <v>32</v>
      </c>
      <c r="CJ52" s="49" t="s">
        <v>32</v>
      </c>
      <c r="CK52" s="48" t="s">
        <v>32</v>
      </c>
      <c r="CL52" s="50" t="s">
        <v>32</v>
      </c>
      <c r="CM52" s="48" t="s">
        <v>32</v>
      </c>
      <c r="CN52" s="51" t="s">
        <v>32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 t="str">
        <f t="shared" si="0"/>
        <v/>
      </c>
      <c r="BJ53" s="53" t="s">
        <v>32</v>
      </c>
      <c r="BK53" s="54" t="s">
        <v>32</v>
      </c>
      <c r="BL53" s="55" t="s">
        <v>32</v>
      </c>
      <c r="BM53" s="56" t="s">
        <v>32</v>
      </c>
      <c r="BN53" s="56" t="s">
        <v>32</v>
      </c>
      <c r="BO53" s="55" t="s">
        <v>32</v>
      </c>
      <c r="BP53" s="57" t="s">
        <v>32</v>
      </c>
      <c r="BQ53" s="55" t="s">
        <v>32</v>
      </c>
      <c r="BR53" s="58" t="s">
        <v>32</v>
      </c>
      <c r="BT53" s="7" t="str">
        <f t="shared" si="1"/>
        <v/>
      </c>
      <c r="BU53" s="53" t="s">
        <v>32</v>
      </c>
      <c r="BV53" s="54" t="s">
        <v>32</v>
      </c>
      <c r="BW53" s="55" t="s">
        <v>32</v>
      </c>
      <c r="BX53" s="56" t="s">
        <v>32</v>
      </c>
      <c r="BY53" s="56" t="s">
        <v>32</v>
      </c>
      <c r="BZ53" s="55" t="s">
        <v>32</v>
      </c>
      <c r="CA53" s="57" t="s">
        <v>32</v>
      </c>
      <c r="CB53" s="55" t="s">
        <v>32</v>
      </c>
      <c r="CC53" s="58" t="s">
        <v>32</v>
      </c>
      <c r="CE53" s="7" t="str">
        <f t="shared" si="2"/>
        <v/>
      </c>
      <c r="CF53" s="53" t="s">
        <v>32</v>
      </c>
      <c r="CG53" s="54" t="s">
        <v>32</v>
      </c>
      <c r="CH53" s="55" t="s">
        <v>32</v>
      </c>
      <c r="CI53" s="56" t="s">
        <v>32</v>
      </c>
      <c r="CJ53" s="56" t="s">
        <v>32</v>
      </c>
      <c r="CK53" s="55" t="s">
        <v>32</v>
      </c>
      <c r="CL53" s="57" t="s">
        <v>32</v>
      </c>
      <c r="CM53" s="55" t="s">
        <v>32</v>
      </c>
      <c r="CN53" s="58" t="s">
        <v>32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 t="str">
        <f t="shared" si="0"/>
        <v/>
      </c>
      <c r="BJ54" s="46" t="s">
        <v>32</v>
      </c>
      <c r="BK54" s="47" t="s">
        <v>32</v>
      </c>
      <c r="BL54" s="48" t="s">
        <v>32</v>
      </c>
      <c r="BM54" s="49" t="s">
        <v>32</v>
      </c>
      <c r="BN54" s="49" t="s">
        <v>32</v>
      </c>
      <c r="BO54" s="48" t="s">
        <v>32</v>
      </c>
      <c r="BP54" s="50" t="s">
        <v>32</v>
      </c>
      <c r="BQ54" s="48" t="s">
        <v>32</v>
      </c>
      <c r="BR54" s="51" t="s">
        <v>32</v>
      </c>
      <c r="BT54" s="7" t="str">
        <f t="shared" si="1"/>
        <v/>
      </c>
      <c r="BU54" s="46" t="s">
        <v>32</v>
      </c>
      <c r="BV54" s="47" t="s">
        <v>32</v>
      </c>
      <c r="BW54" s="48" t="s">
        <v>32</v>
      </c>
      <c r="BX54" s="49" t="s">
        <v>32</v>
      </c>
      <c r="BY54" s="49" t="s">
        <v>32</v>
      </c>
      <c r="BZ54" s="48" t="s">
        <v>32</v>
      </c>
      <c r="CA54" s="50" t="s">
        <v>32</v>
      </c>
      <c r="CB54" s="48" t="s">
        <v>32</v>
      </c>
      <c r="CC54" s="51" t="s">
        <v>32</v>
      </c>
      <c r="CE54" s="7" t="str">
        <f t="shared" si="2"/>
        <v/>
      </c>
      <c r="CF54" s="46" t="s">
        <v>32</v>
      </c>
      <c r="CG54" s="47" t="s">
        <v>32</v>
      </c>
      <c r="CH54" s="48" t="s">
        <v>32</v>
      </c>
      <c r="CI54" s="49" t="s">
        <v>32</v>
      </c>
      <c r="CJ54" s="49" t="s">
        <v>32</v>
      </c>
      <c r="CK54" s="48" t="s">
        <v>32</v>
      </c>
      <c r="CL54" s="50" t="s">
        <v>32</v>
      </c>
      <c r="CM54" s="48" t="s">
        <v>32</v>
      </c>
      <c r="CN54" s="51" t="s">
        <v>32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 t="str">
        <f t="shared" si="0"/>
        <v/>
      </c>
      <c r="BJ55" s="53" t="s">
        <v>32</v>
      </c>
      <c r="BK55" s="54" t="s">
        <v>32</v>
      </c>
      <c r="BL55" s="55" t="s">
        <v>32</v>
      </c>
      <c r="BM55" s="56" t="s">
        <v>32</v>
      </c>
      <c r="BN55" s="56" t="s">
        <v>32</v>
      </c>
      <c r="BO55" s="55" t="s">
        <v>32</v>
      </c>
      <c r="BP55" s="57" t="s">
        <v>32</v>
      </c>
      <c r="BQ55" s="55" t="s">
        <v>32</v>
      </c>
      <c r="BR55" s="58" t="s">
        <v>32</v>
      </c>
      <c r="BT55" s="7" t="str">
        <f t="shared" si="1"/>
        <v/>
      </c>
      <c r="BU55" s="53" t="s">
        <v>32</v>
      </c>
      <c r="BV55" s="54" t="s">
        <v>32</v>
      </c>
      <c r="BW55" s="55" t="s">
        <v>32</v>
      </c>
      <c r="BX55" s="56" t="s">
        <v>32</v>
      </c>
      <c r="BY55" s="56" t="s">
        <v>32</v>
      </c>
      <c r="BZ55" s="55" t="s">
        <v>32</v>
      </c>
      <c r="CA55" s="57" t="s">
        <v>32</v>
      </c>
      <c r="CB55" s="55" t="s">
        <v>32</v>
      </c>
      <c r="CC55" s="58" t="s">
        <v>32</v>
      </c>
      <c r="CE55" s="7" t="str">
        <f t="shared" si="2"/>
        <v/>
      </c>
      <c r="CF55" s="53" t="s">
        <v>32</v>
      </c>
      <c r="CG55" s="54" t="s">
        <v>32</v>
      </c>
      <c r="CH55" s="55" t="s">
        <v>32</v>
      </c>
      <c r="CI55" s="56" t="s">
        <v>32</v>
      </c>
      <c r="CJ55" s="56" t="s">
        <v>32</v>
      </c>
      <c r="CK55" s="55" t="s">
        <v>32</v>
      </c>
      <c r="CL55" s="57" t="s">
        <v>32</v>
      </c>
      <c r="CM55" s="55" t="s">
        <v>32</v>
      </c>
      <c r="CN55" s="58" t="s">
        <v>32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 t="str">
        <f t="shared" si="0"/>
        <v/>
      </c>
      <c r="BJ56" s="46" t="s">
        <v>32</v>
      </c>
      <c r="BK56" s="47" t="s">
        <v>32</v>
      </c>
      <c r="BL56" s="48" t="s">
        <v>32</v>
      </c>
      <c r="BM56" s="49" t="s">
        <v>32</v>
      </c>
      <c r="BN56" s="49" t="s">
        <v>32</v>
      </c>
      <c r="BO56" s="48" t="s">
        <v>32</v>
      </c>
      <c r="BP56" s="50" t="s">
        <v>32</v>
      </c>
      <c r="BQ56" s="48" t="s">
        <v>32</v>
      </c>
      <c r="BR56" s="51" t="s">
        <v>32</v>
      </c>
      <c r="BT56" s="7" t="str">
        <f t="shared" si="1"/>
        <v/>
      </c>
      <c r="BU56" s="46" t="s">
        <v>32</v>
      </c>
      <c r="BV56" s="47" t="s">
        <v>32</v>
      </c>
      <c r="BW56" s="48" t="s">
        <v>32</v>
      </c>
      <c r="BX56" s="49" t="s">
        <v>32</v>
      </c>
      <c r="BY56" s="49" t="s">
        <v>32</v>
      </c>
      <c r="BZ56" s="48" t="s">
        <v>32</v>
      </c>
      <c r="CA56" s="50" t="s">
        <v>32</v>
      </c>
      <c r="CB56" s="48" t="s">
        <v>32</v>
      </c>
      <c r="CC56" s="51" t="s">
        <v>32</v>
      </c>
      <c r="CE56" s="7" t="str">
        <f t="shared" si="2"/>
        <v/>
      </c>
      <c r="CF56" s="46" t="s">
        <v>32</v>
      </c>
      <c r="CG56" s="47" t="s">
        <v>32</v>
      </c>
      <c r="CH56" s="48" t="s">
        <v>32</v>
      </c>
      <c r="CI56" s="49" t="s">
        <v>32</v>
      </c>
      <c r="CJ56" s="49" t="s">
        <v>32</v>
      </c>
      <c r="CK56" s="48" t="s">
        <v>32</v>
      </c>
      <c r="CL56" s="50" t="s">
        <v>32</v>
      </c>
      <c r="CM56" s="48" t="s">
        <v>32</v>
      </c>
      <c r="CN56" s="51" t="s">
        <v>32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53</v>
      </c>
      <c r="AG57" s="130">
        <v>13</v>
      </c>
      <c r="AH57" s="130"/>
      <c r="AI57" s="130">
        <v>16</v>
      </c>
      <c r="AJ57" s="130"/>
      <c r="AK57" s="130">
        <v>16</v>
      </c>
      <c r="AL57" s="130"/>
      <c r="BI57" s="7" t="str">
        <f t="shared" si="0"/>
        <v/>
      </c>
      <c r="BJ57" s="53" t="s">
        <v>32</v>
      </c>
      <c r="BK57" s="54" t="s">
        <v>32</v>
      </c>
      <c r="BL57" s="55" t="s">
        <v>32</v>
      </c>
      <c r="BM57" s="56" t="s">
        <v>32</v>
      </c>
      <c r="BN57" s="56" t="s">
        <v>32</v>
      </c>
      <c r="BO57" s="55" t="s">
        <v>32</v>
      </c>
      <c r="BP57" s="57" t="s">
        <v>32</v>
      </c>
      <c r="BQ57" s="55" t="s">
        <v>32</v>
      </c>
      <c r="BR57" s="58" t="s">
        <v>32</v>
      </c>
      <c r="BT57" s="7" t="str">
        <f t="shared" si="1"/>
        <v/>
      </c>
      <c r="BU57" s="53" t="s">
        <v>32</v>
      </c>
      <c r="BV57" s="54" t="s">
        <v>32</v>
      </c>
      <c r="BW57" s="55" t="s">
        <v>32</v>
      </c>
      <c r="BX57" s="56" t="s">
        <v>32</v>
      </c>
      <c r="BY57" s="56" t="s">
        <v>32</v>
      </c>
      <c r="BZ57" s="55" t="s">
        <v>32</v>
      </c>
      <c r="CA57" s="57" t="s">
        <v>32</v>
      </c>
      <c r="CB57" s="55" t="s">
        <v>32</v>
      </c>
      <c r="CC57" s="58" t="s">
        <v>32</v>
      </c>
      <c r="CE57" s="7" t="str">
        <f t="shared" si="2"/>
        <v/>
      </c>
      <c r="CF57" s="53" t="s">
        <v>32</v>
      </c>
      <c r="CG57" s="54" t="s">
        <v>32</v>
      </c>
      <c r="CH57" s="55" t="s">
        <v>32</v>
      </c>
      <c r="CI57" s="56" t="s">
        <v>32</v>
      </c>
      <c r="CJ57" s="56" t="s">
        <v>32</v>
      </c>
      <c r="CK57" s="55" t="s">
        <v>32</v>
      </c>
      <c r="CL57" s="57" t="s">
        <v>32</v>
      </c>
      <c r="CM57" s="55" t="s">
        <v>32</v>
      </c>
      <c r="CN57" s="58" t="s">
        <v>32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54</v>
      </c>
      <c r="AG58" s="132">
        <v>29</v>
      </c>
      <c r="AH58" s="132"/>
      <c r="AI58" s="132">
        <v>16</v>
      </c>
      <c r="AJ58" s="132"/>
      <c r="AK58" s="132">
        <v>19</v>
      </c>
      <c r="AL58" s="132"/>
      <c r="BI58" s="7" t="str">
        <f t="shared" si="0"/>
        <v/>
      </c>
      <c r="BJ58" s="46" t="s">
        <v>32</v>
      </c>
      <c r="BK58" s="47" t="s">
        <v>32</v>
      </c>
      <c r="BL58" s="48" t="s">
        <v>32</v>
      </c>
      <c r="BM58" s="49" t="s">
        <v>32</v>
      </c>
      <c r="BN58" s="49" t="s">
        <v>32</v>
      </c>
      <c r="BO58" s="48" t="s">
        <v>32</v>
      </c>
      <c r="BP58" s="50" t="s">
        <v>32</v>
      </c>
      <c r="BQ58" s="48" t="s">
        <v>32</v>
      </c>
      <c r="BR58" s="51" t="s">
        <v>32</v>
      </c>
      <c r="BT58" s="7" t="str">
        <f t="shared" si="1"/>
        <v/>
      </c>
      <c r="BU58" s="46" t="s">
        <v>32</v>
      </c>
      <c r="BV58" s="47" t="s">
        <v>32</v>
      </c>
      <c r="BW58" s="48" t="s">
        <v>32</v>
      </c>
      <c r="BX58" s="49" t="s">
        <v>32</v>
      </c>
      <c r="BY58" s="49" t="s">
        <v>32</v>
      </c>
      <c r="BZ58" s="48" t="s">
        <v>32</v>
      </c>
      <c r="CA58" s="50" t="s">
        <v>32</v>
      </c>
      <c r="CB58" s="48" t="s">
        <v>32</v>
      </c>
      <c r="CC58" s="51" t="s">
        <v>32</v>
      </c>
      <c r="CE58" s="7" t="str">
        <f t="shared" si="2"/>
        <v/>
      </c>
      <c r="CF58" s="46" t="s">
        <v>32</v>
      </c>
      <c r="CG58" s="47" t="s">
        <v>32</v>
      </c>
      <c r="CH58" s="48" t="s">
        <v>32</v>
      </c>
      <c r="CI58" s="49" t="s">
        <v>32</v>
      </c>
      <c r="CJ58" s="49" t="s">
        <v>32</v>
      </c>
      <c r="CK58" s="48" t="s">
        <v>32</v>
      </c>
      <c r="CL58" s="50" t="s">
        <v>32</v>
      </c>
      <c r="CM58" s="48" t="s">
        <v>32</v>
      </c>
      <c r="CN58" s="51" t="s">
        <v>32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55</v>
      </c>
      <c r="AG59" s="130">
        <v>18</v>
      </c>
      <c r="AH59" s="130"/>
      <c r="AI59" s="130">
        <v>18</v>
      </c>
      <c r="AJ59" s="130"/>
      <c r="AK59" s="130">
        <v>24</v>
      </c>
      <c r="AL59" s="130"/>
      <c r="BI59" s="7" t="str">
        <f t="shared" si="0"/>
        <v/>
      </c>
      <c r="BJ59" s="53" t="s">
        <v>32</v>
      </c>
      <c r="BK59" s="54" t="s">
        <v>32</v>
      </c>
      <c r="BL59" s="55" t="s">
        <v>32</v>
      </c>
      <c r="BM59" s="56" t="s">
        <v>32</v>
      </c>
      <c r="BN59" s="56" t="s">
        <v>32</v>
      </c>
      <c r="BO59" s="55" t="s">
        <v>32</v>
      </c>
      <c r="BP59" s="57" t="s">
        <v>32</v>
      </c>
      <c r="BQ59" s="55" t="s">
        <v>32</v>
      </c>
      <c r="BR59" s="58" t="s">
        <v>32</v>
      </c>
      <c r="BT59" s="7" t="str">
        <f t="shared" si="1"/>
        <v/>
      </c>
      <c r="BU59" s="53" t="s">
        <v>32</v>
      </c>
      <c r="BV59" s="54" t="s">
        <v>32</v>
      </c>
      <c r="BW59" s="55" t="s">
        <v>32</v>
      </c>
      <c r="BX59" s="56" t="s">
        <v>32</v>
      </c>
      <c r="BY59" s="56" t="s">
        <v>32</v>
      </c>
      <c r="BZ59" s="55" t="s">
        <v>32</v>
      </c>
      <c r="CA59" s="57" t="s">
        <v>32</v>
      </c>
      <c r="CB59" s="55" t="s">
        <v>32</v>
      </c>
      <c r="CC59" s="58" t="s">
        <v>32</v>
      </c>
      <c r="CE59" s="7" t="str">
        <f t="shared" si="2"/>
        <v/>
      </c>
      <c r="CF59" s="53" t="s">
        <v>32</v>
      </c>
      <c r="CG59" s="54" t="s">
        <v>32</v>
      </c>
      <c r="CH59" s="55" t="s">
        <v>32</v>
      </c>
      <c r="CI59" s="56" t="s">
        <v>32</v>
      </c>
      <c r="CJ59" s="56" t="s">
        <v>32</v>
      </c>
      <c r="CK59" s="55" t="s">
        <v>32</v>
      </c>
      <c r="CL59" s="57" t="s">
        <v>32</v>
      </c>
      <c r="CM59" s="55" t="s">
        <v>32</v>
      </c>
      <c r="CN59" s="58" t="s">
        <v>32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56</v>
      </c>
      <c r="AG60" s="132">
        <v>23</v>
      </c>
      <c r="AH60" s="132"/>
      <c r="AI60" s="132">
        <v>9</v>
      </c>
      <c r="AJ60" s="132"/>
      <c r="AK60" s="132">
        <v>18</v>
      </c>
      <c r="AL60" s="132"/>
      <c r="BI60" s="7" t="str">
        <f t="shared" si="0"/>
        <v/>
      </c>
      <c r="BJ60" s="46" t="s">
        <v>32</v>
      </c>
      <c r="BK60" s="47" t="s">
        <v>32</v>
      </c>
      <c r="BL60" s="48" t="s">
        <v>32</v>
      </c>
      <c r="BM60" s="49" t="s">
        <v>32</v>
      </c>
      <c r="BN60" s="49" t="s">
        <v>32</v>
      </c>
      <c r="BO60" s="48" t="s">
        <v>32</v>
      </c>
      <c r="BP60" s="50" t="s">
        <v>32</v>
      </c>
      <c r="BQ60" s="48" t="s">
        <v>32</v>
      </c>
      <c r="BR60" s="51" t="s">
        <v>32</v>
      </c>
      <c r="BT60" s="7" t="str">
        <f t="shared" si="1"/>
        <v/>
      </c>
      <c r="BU60" s="46" t="s">
        <v>32</v>
      </c>
      <c r="BV60" s="47" t="s">
        <v>32</v>
      </c>
      <c r="BW60" s="48" t="s">
        <v>32</v>
      </c>
      <c r="BX60" s="49" t="s">
        <v>32</v>
      </c>
      <c r="BY60" s="49" t="s">
        <v>32</v>
      </c>
      <c r="BZ60" s="48" t="s">
        <v>32</v>
      </c>
      <c r="CA60" s="50" t="s">
        <v>32</v>
      </c>
      <c r="CB60" s="48" t="s">
        <v>32</v>
      </c>
      <c r="CC60" s="51" t="s">
        <v>32</v>
      </c>
      <c r="CE60" s="7" t="str">
        <f t="shared" si="2"/>
        <v/>
      </c>
      <c r="CF60" s="46" t="s">
        <v>32</v>
      </c>
      <c r="CG60" s="47" t="s">
        <v>32</v>
      </c>
      <c r="CH60" s="48" t="s">
        <v>32</v>
      </c>
      <c r="CI60" s="49" t="s">
        <v>32</v>
      </c>
      <c r="CJ60" s="49" t="s">
        <v>32</v>
      </c>
      <c r="CK60" s="48" t="s">
        <v>32</v>
      </c>
      <c r="CL60" s="50" t="s">
        <v>32</v>
      </c>
      <c r="CM60" s="48" t="s">
        <v>32</v>
      </c>
      <c r="CN60" s="51" t="s">
        <v>32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 t="str">
        <f t="shared" si="0"/>
        <v/>
      </c>
      <c r="BJ61" s="53" t="s">
        <v>32</v>
      </c>
      <c r="BK61" s="54" t="s">
        <v>32</v>
      </c>
      <c r="BL61" s="55" t="s">
        <v>32</v>
      </c>
      <c r="BM61" s="56" t="s">
        <v>32</v>
      </c>
      <c r="BN61" s="56" t="s">
        <v>32</v>
      </c>
      <c r="BO61" s="55" t="s">
        <v>32</v>
      </c>
      <c r="BP61" s="57" t="s">
        <v>32</v>
      </c>
      <c r="BQ61" s="55" t="s">
        <v>32</v>
      </c>
      <c r="BR61" s="58" t="s">
        <v>32</v>
      </c>
      <c r="BT61" s="7" t="str">
        <f t="shared" si="1"/>
        <v/>
      </c>
      <c r="BU61" s="53" t="s">
        <v>32</v>
      </c>
      <c r="BV61" s="54" t="s">
        <v>32</v>
      </c>
      <c r="BW61" s="55" t="s">
        <v>32</v>
      </c>
      <c r="BX61" s="56" t="s">
        <v>32</v>
      </c>
      <c r="BY61" s="56" t="s">
        <v>32</v>
      </c>
      <c r="BZ61" s="55" t="s">
        <v>32</v>
      </c>
      <c r="CA61" s="57" t="s">
        <v>32</v>
      </c>
      <c r="CB61" s="55" t="s">
        <v>32</v>
      </c>
      <c r="CC61" s="58" t="s">
        <v>32</v>
      </c>
      <c r="CE61" s="7" t="str">
        <f t="shared" si="2"/>
        <v/>
      </c>
      <c r="CF61" s="53" t="s">
        <v>32</v>
      </c>
      <c r="CG61" s="54" t="s">
        <v>32</v>
      </c>
      <c r="CH61" s="55" t="s">
        <v>32</v>
      </c>
      <c r="CI61" s="56" t="s">
        <v>32</v>
      </c>
      <c r="CJ61" s="56" t="s">
        <v>32</v>
      </c>
      <c r="CK61" s="55" t="s">
        <v>32</v>
      </c>
      <c r="CL61" s="57" t="s">
        <v>32</v>
      </c>
      <c r="CM61" s="55" t="s">
        <v>32</v>
      </c>
      <c r="CN61" s="58" t="s">
        <v>32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 t="str">
        <f t="shared" si="0"/>
        <v/>
      </c>
      <c r="BJ62" s="46" t="s">
        <v>32</v>
      </c>
      <c r="BK62" s="47" t="s">
        <v>32</v>
      </c>
      <c r="BL62" s="48" t="s">
        <v>32</v>
      </c>
      <c r="BM62" s="49" t="s">
        <v>32</v>
      </c>
      <c r="BN62" s="49" t="s">
        <v>32</v>
      </c>
      <c r="BO62" s="48" t="s">
        <v>32</v>
      </c>
      <c r="BP62" s="50" t="s">
        <v>32</v>
      </c>
      <c r="BQ62" s="48" t="s">
        <v>32</v>
      </c>
      <c r="BR62" s="51" t="s">
        <v>32</v>
      </c>
      <c r="BT62" s="7" t="str">
        <f t="shared" si="1"/>
        <v/>
      </c>
      <c r="BU62" s="46" t="s">
        <v>32</v>
      </c>
      <c r="BV62" s="47" t="s">
        <v>32</v>
      </c>
      <c r="BW62" s="48" t="s">
        <v>32</v>
      </c>
      <c r="BX62" s="49" t="s">
        <v>32</v>
      </c>
      <c r="BY62" s="49" t="s">
        <v>32</v>
      </c>
      <c r="BZ62" s="48" t="s">
        <v>32</v>
      </c>
      <c r="CA62" s="50" t="s">
        <v>32</v>
      </c>
      <c r="CB62" s="48" t="s">
        <v>32</v>
      </c>
      <c r="CC62" s="51" t="s">
        <v>32</v>
      </c>
      <c r="CE62" s="7" t="str">
        <f t="shared" si="2"/>
        <v/>
      </c>
      <c r="CF62" s="46" t="s">
        <v>32</v>
      </c>
      <c r="CG62" s="47" t="s">
        <v>32</v>
      </c>
      <c r="CH62" s="48" t="s">
        <v>32</v>
      </c>
      <c r="CI62" s="49" t="s">
        <v>32</v>
      </c>
      <c r="CJ62" s="49" t="s">
        <v>32</v>
      </c>
      <c r="CK62" s="48" t="s">
        <v>32</v>
      </c>
      <c r="CL62" s="50" t="s">
        <v>32</v>
      </c>
      <c r="CM62" s="48" t="s">
        <v>32</v>
      </c>
      <c r="CN62" s="51" t="s">
        <v>32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 t="str">
        <f t="shared" si="0"/>
        <v/>
      </c>
      <c r="BJ63" s="53" t="s">
        <v>32</v>
      </c>
      <c r="BK63" s="54" t="s">
        <v>32</v>
      </c>
      <c r="BL63" s="55" t="s">
        <v>32</v>
      </c>
      <c r="BM63" s="56" t="s">
        <v>32</v>
      </c>
      <c r="BN63" s="56" t="s">
        <v>32</v>
      </c>
      <c r="BO63" s="55" t="s">
        <v>32</v>
      </c>
      <c r="BP63" s="57" t="s">
        <v>32</v>
      </c>
      <c r="BQ63" s="55" t="s">
        <v>32</v>
      </c>
      <c r="BR63" s="58" t="s">
        <v>32</v>
      </c>
      <c r="BT63" s="7" t="str">
        <f t="shared" si="1"/>
        <v/>
      </c>
      <c r="BU63" s="53" t="s">
        <v>32</v>
      </c>
      <c r="BV63" s="54" t="s">
        <v>32</v>
      </c>
      <c r="BW63" s="55" t="s">
        <v>32</v>
      </c>
      <c r="BX63" s="56" t="s">
        <v>32</v>
      </c>
      <c r="BY63" s="56" t="s">
        <v>32</v>
      </c>
      <c r="BZ63" s="55" t="s">
        <v>32</v>
      </c>
      <c r="CA63" s="57" t="s">
        <v>32</v>
      </c>
      <c r="CB63" s="55" t="s">
        <v>32</v>
      </c>
      <c r="CC63" s="58" t="s">
        <v>32</v>
      </c>
      <c r="CE63" s="7" t="str">
        <f t="shared" si="2"/>
        <v/>
      </c>
      <c r="CF63" s="53" t="s">
        <v>32</v>
      </c>
      <c r="CG63" s="54" t="s">
        <v>32</v>
      </c>
      <c r="CH63" s="55" t="s">
        <v>32</v>
      </c>
      <c r="CI63" s="56" t="s">
        <v>32</v>
      </c>
      <c r="CJ63" s="56" t="s">
        <v>32</v>
      </c>
      <c r="CK63" s="55" t="s">
        <v>32</v>
      </c>
      <c r="CL63" s="57" t="s">
        <v>32</v>
      </c>
      <c r="CM63" s="55" t="s">
        <v>32</v>
      </c>
      <c r="CN63" s="58" t="s">
        <v>32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 t="str">
        <f t="shared" si="0"/>
        <v/>
      </c>
      <c r="BJ64" s="46" t="s">
        <v>32</v>
      </c>
      <c r="BK64" s="47" t="s">
        <v>32</v>
      </c>
      <c r="BL64" s="48" t="s">
        <v>32</v>
      </c>
      <c r="BM64" s="49" t="s">
        <v>32</v>
      </c>
      <c r="BN64" s="49" t="s">
        <v>32</v>
      </c>
      <c r="BO64" s="48" t="s">
        <v>32</v>
      </c>
      <c r="BP64" s="50" t="s">
        <v>32</v>
      </c>
      <c r="BQ64" s="48" t="s">
        <v>32</v>
      </c>
      <c r="BR64" s="51" t="s">
        <v>32</v>
      </c>
      <c r="BT64" s="7" t="str">
        <f t="shared" si="1"/>
        <v/>
      </c>
      <c r="BU64" s="46" t="s">
        <v>32</v>
      </c>
      <c r="BV64" s="47" t="s">
        <v>32</v>
      </c>
      <c r="BW64" s="48" t="s">
        <v>32</v>
      </c>
      <c r="BX64" s="49" t="s">
        <v>32</v>
      </c>
      <c r="BY64" s="49" t="s">
        <v>32</v>
      </c>
      <c r="BZ64" s="48" t="s">
        <v>32</v>
      </c>
      <c r="CA64" s="50" t="s">
        <v>32</v>
      </c>
      <c r="CB64" s="48" t="s">
        <v>32</v>
      </c>
      <c r="CC64" s="51" t="s">
        <v>32</v>
      </c>
      <c r="CE64" s="7" t="str">
        <f t="shared" si="2"/>
        <v/>
      </c>
      <c r="CF64" s="46" t="s">
        <v>32</v>
      </c>
      <c r="CG64" s="47" t="s">
        <v>32</v>
      </c>
      <c r="CH64" s="48" t="s">
        <v>32</v>
      </c>
      <c r="CI64" s="49" t="s">
        <v>32</v>
      </c>
      <c r="CJ64" s="49" t="s">
        <v>32</v>
      </c>
      <c r="CK64" s="48" t="s">
        <v>32</v>
      </c>
      <c r="CL64" s="50" t="s">
        <v>32</v>
      </c>
      <c r="CM64" s="48" t="s">
        <v>32</v>
      </c>
      <c r="CN64" s="51" t="s">
        <v>32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53</v>
      </c>
      <c r="AG65" s="130">
        <v>13</v>
      </c>
      <c r="AH65" s="130"/>
      <c r="AI65" s="130">
        <v>16</v>
      </c>
      <c r="AJ65" s="130"/>
      <c r="AK65" s="130">
        <v>16</v>
      </c>
      <c r="AL65" s="130"/>
      <c r="AM65" s="6"/>
      <c r="AN65" s="6"/>
      <c r="AO65" s="6"/>
      <c r="AP65" s="6"/>
      <c r="AT65" s="6"/>
      <c r="AV65"/>
      <c r="BI65" s="7" t="str">
        <f t="shared" si="0"/>
        <v/>
      </c>
      <c r="BJ65" s="53" t="s">
        <v>32</v>
      </c>
      <c r="BK65" s="54" t="s">
        <v>32</v>
      </c>
      <c r="BL65" s="55" t="s">
        <v>32</v>
      </c>
      <c r="BM65" s="56" t="s">
        <v>32</v>
      </c>
      <c r="BN65" s="56" t="s">
        <v>32</v>
      </c>
      <c r="BO65" s="55" t="s">
        <v>32</v>
      </c>
      <c r="BP65" s="57" t="s">
        <v>32</v>
      </c>
      <c r="BQ65" s="55" t="s">
        <v>32</v>
      </c>
      <c r="BR65" s="58" t="s">
        <v>32</v>
      </c>
      <c r="BT65" s="7" t="str">
        <f t="shared" si="1"/>
        <v/>
      </c>
      <c r="BU65" s="53" t="s">
        <v>32</v>
      </c>
      <c r="BV65" s="54" t="s">
        <v>32</v>
      </c>
      <c r="BW65" s="55" t="s">
        <v>32</v>
      </c>
      <c r="BX65" s="56" t="s">
        <v>32</v>
      </c>
      <c r="BY65" s="56" t="s">
        <v>32</v>
      </c>
      <c r="BZ65" s="55" t="s">
        <v>32</v>
      </c>
      <c r="CA65" s="57" t="s">
        <v>32</v>
      </c>
      <c r="CB65" s="55" t="s">
        <v>32</v>
      </c>
      <c r="CC65" s="58" t="s">
        <v>32</v>
      </c>
      <c r="CE65" s="7" t="str">
        <f t="shared" si="2"/>
        <v/>
      </c>
      <c r="CF65" s="53" t="s">
        <v>32</v>
      </c>
      <c r="CG65" s="54" t="s">
        <v>32</v>
      </c>
      <c r="CH65" s="55" t="s">
        <v>32</v>
      </c>
      <c r="CI65" s="56" t="s">
        <v>32</v>
      </c>
      <c r="CJ65" s="56" t="s">
        <v>32</v>
      </c>
      <c r="CK65" s="55" t="s">
        <v>32</v>
      </c>
      <c r="CL65" s="57" t="s">
        <v>32</v>
      </c>
      <c r="CM65" s="55" t="s">
        <v>32</v>
      </c>
      <c r="CN65" s="58" t="s">
        <v>32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54</v>
      </c>
      <c r="AG66" s="132">
        <v>29</v>
      </c>
      <c r="AH66" s="132"/>
      <c r="AI66" s="132">
        <v>16</v>
      </c>
      <c r="AJ66" s="132"/>
      <c r="AK66" s="132">
        <v>18</v>
      </c>
      <c r="AL66" s="132"/>
      <c r="AM66" s="6"/>
      <c r="AN66" s="6"/>
      <c r="AO66" s="6"/>
      <c r="AP66" s="6"/>
      <c r="AT66" s="6"/>
      <c r="AV66"/>
      <c r="BI66" s="7" t="str">
        <f t="shared" si="0"/>
        <v/>
      </c>
      <c r="BJ66" s="46" t="s">
        <v>32</v>
      </c>
      <c r="BK66" s="47" t="s">
        <v>32</v>
      </c>
      <c r="BL66" s="48" t="s">
        <v>32</v>
      </c>
      <c r="BM66" s="49" t="s">
        <v>32</v>
      </c>
      <c r="BN66" s="49" t="s">
        <v>32</v>
      </c>
      <c r="BO66" s="48" t="s">
        <v>32</v>
      </c>
      <c r="BP66" s="50" t="s">
        <v>32</v>
      </c>
      <c r="BQ66" s="48" t="s">
        <v>32</v>
      </c>
      <c r="BR66" s="51" t="s">
        <v>32</v>
      </c>
      <c r="BT66" s="7" t="str">
        <f t="shared" si="1"/>
        <v/>
      </c>
      <c r="BU66" s="46" t="s">
        <v>32</v>
      </c>
      <c r="BV66" s="47" t="s">
        <v>32</v>
      </c>
      <c r="BW66" s="48" t="s">
        <v>32</v>
      </c>
      <c r="BX66" s="49" t="s">
        <v>32</v>
      </c>
      <c r="BY66" s="49" t="s">
        <v>32</v>
      </c>
      <c r="BZ66" s="48" t="s">
        <v>32</v>
      </c>
      <c r="CA66" s="50" t="s">
        <v>32</v>
      </c>
      <c r="CB66" s="48" t="s">
        <v>32</v>
      </c>
      <c r="CC66" s="51" t="s">
        <v>32</v>
      </c>
      <c r="CE66" s="7" t="str">
        <f t="shared" si="2"/>
        <v/>
      </c>
      <c r="CF66" s="46" t="s">
        <v>32</v>
      </c>
      <c r="CG66" s="47" t="s">
        <v>32</v>
      </c>
      <c r="CH66" s="48" t="s">
        <v>32</v>
      </c>
      <c r="CI66" s="49" t="s">
        <v>32</v>
      </c>
      <c r="CJ66" s="49" t="s">
        <v>32</v>
      </c>
      <c r="CK66" s="48" t="s">
        <v>32</v>
      </c>
      <c r="CL66" s="50" t="s">
        <v>32</v>
      </c>
      <c r="CM66" s="48" t="s">
        <v>32</v>
      </c>
      <c r="CN66" s="51" t="s">
        <v>32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55</v>
      </c>
      <c r="AG67" s="130">
        <v>18</v>
      </c>
      <c r="AH67" s="130"/>
      <c r="AI67" s="130">
        <v>18</v>
      </c>
      <c r="AJ67" s="130"/>
      <c r="AK67" s="130">
        <v>24</v>
      </c>
      <c r="AL67" s="130"/>
      <c r="AM67" s="6"/>
      <c r="AN67" s="6"/>
      <c r="AO67" s="6"/>
      <c r="AP67" s="6"/>
      <c r="AT67" s="6"/>
      <c r="AV67"/>
      <c r="BI67" s="7" t="str">
        <f t="shared" si="0"/>
        <v/>
      </c>
      <c r="BJ67" s="53" t="s">
        <v>32</v>
      </c>
      <c r="BK67" s="54" t="s">
        <v>32</v>
      </c>
      <c r="BL67" s="55" t="s">
        <v>32</v>
      </c>
      <c r="BM67" s="56" t="s">
        <v>32</v>
      </c>
      <c r="BN67" s="56" t="s">
        <v>32</v>
      </c>
      <c r="BO67" s="55" t="s">
        <v>32</v>
      </c>
      <c r="BP67" s="57" t="s">
        <v>32</v>
      </c>
      <c r="BQ67" s="55" t="s">
        <v>32</v>
      </c>
      <c r="BR67" s="58" t="s">
        <v>32</v>
      </c>
      <c r="BT67" s="7" t="str">
        <f t="shared" si="1"/>
        <v/>
      </c>
      <c r="BU67" s="53" t="s">
        <v>32</v>
      </c>
      <c r="BV67" s="54" t="s">
        <v>32</v>
      </c>
      <c r="BW67" s="55" t="s">
        <v>32</v>
      </c>
      <c r="BX67" s="56" t="s">
        <v>32</v>
      </c>
      <c r="BY67" s="56" t="s">
        <v>32</v>
      </c>
      <c r="BZ67" s="55" t="s">
        <v>32</v>
      </c>
      <c r="CA67" s="57" t="s">
        <v>32</v>
      </c>
      <c r="CB67" s="55" t="s">
        <v>32</v>
      </c>
      <c r="CC67" s="58" t="s">
        <v>32</v>
      </c>
      <c r="CE67" s="7" t="str">
        <f t="shared" si="2"/>
        <v/>
      </c>
      <c r="CF67" s="53" t="s">
        <v>32</v>
      </c>
      <c r="CG67" s="54" t="s">
        <v>32</v>
      </c>
      <c r="CH67" s="55" t="s">
        <v>32</v>
      </c>
      <c r="CI67" s="56" t="s">
        <v>32</v>
      </c>
      <c r="CJ67" s="56" t="s">
        <v>32</v>
      </c>
      <c r="CK67" s="55" t="s">
        <v>32</v>
      </c>
      <c r="CL67" s="57" t="s">
        <v>32</v>
      </c>
      <c r="CM67" s="55" t="s">
        <v>32</v>
      </c>
      <c r="CN67" s="58" t="s">
        <v>32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56</v>
      </c>
      <c r="AG68" s="132">
        <v>21</v>
      </c>
      <c r="AH68" s="132"/>
      <c r="AI68" s="132">
        <v>9</v>
      </c>
      <c r="AJ68" s="132"/>
      <c r="AK68" s="132">
        <v>18</v>
      </c>
      <c r="AL68" s="132"/>
      <c r="AM68" s="6"/>
      <c r="AN68" s="6"/>
      <c r="AO68" s="6"/>
      <c r="AP68" s="6"/>
      <c r="AT68" s="6"/>
      <c r="BI68" s="7" t="str">
        <f t="shared" si="0"/>
        <v/>
      </c>
      <c r="BJ68" s="46" t="s">
        <v>32</v>
      </c>
      <c r="BK68" s="47" t="s">
        <v>32</v>
      </c>
      <c r="BL68" s="48" t="s">
        <v>32</v>
      </c>
      <c r="BM68" s="49" t="s">
        <v>32</v>
      </c>
      <c r="BN68" s="49" t="s">
        <v>32</v>
      </c>
      <c r="BO68" s="48" t="s">
        <v>32</v>
      </c>
      <c r="BP68" s="50" t="s">
        <v>32</v>
      </c>
      <c r="BQ68" s="48" t="s">
        <v>32</v>
      </c>
      <c r="BR68" s="51" t="s">
        <v>32</v>
      </c>
      <c r="BT68" s="7" t="str">
        <f t="shared" si="1"/>
        <v/>
      </c>
      <c r="BU68" s="46" t="s">
        <v>32</v>
      </c>
      <c r="BV68" s="47" t="s">
        <v>32</v>
      </c>
      <c r="BW68" s="48" t="s">
        <v>32</v>
      </c>
      <c r="BX68" s="49" t="s">
        <v>32</v>
      </c>
      <c r="BY68" s="49" t="s">
        <v>32</v>
      </c>
      <c r="BZ68" s="48" t="s">
        <v>32</v>
      </c>
      <c r="CA68" s="50" t="s">
        <v>32</v>
      </c>
      <c r="CB68" s="48" t="s">
        <v>32</v>
      </c>
      <c r="CC68" s="51" t="s">
        <v>32</v>
      </c>
      <c r="CE68" s="7" t="str">
        <f t="shared" si="2"/>
        <v/>
      </c>
      <c r="CF68" s="46" t="s">
        <v>32</v>
      </c>
      <c r="CG68" s="47" t="s">
        <v>32</v>
      </c>
      <c r="CH68" s="48" t="s">
        <v>32</v>
      </c>
      <c r="CI68" s="49" t="s">
        <v>32</v>
      </c>
      <c r="CJ68" s="49" t="s">
        <v>32</v>
      </c>
      <c r="CK68" s="48" t="s">
        <v>32</v>
      </c>
      <c r="CL68" s="50" t="s">
        <v>32</v>
      </c>
      <c r="CM68" s="48" t="s">
        <v>32</v>
      </c>
      <c r="CN68" s="51" t="s">
        <v>32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 t="str">
        <f t="shared" si="0"/>
        <v/>
      </c>
      <c r="BJ69" s="53" t="s">
        <v>32</v>
      </c>
      <c r="BK69" s="54" t="s">
        <v>32</v>
      </c>
      <c r="BL69" s="55" t="s">
        <v>32</v>
      </c>
      <c r="BM69" s="56" t="s">
        <v>32</v>
      </c>
      <c r="BN69" s="56" t="s">
        <v>32</v>
      </c>
      <c r="BO69" s="55" t="s">
        <v>32</v>
      </c>
      <c r="BP69" s="57" t="s">
        <v>32</v>
      </c>
      <c r="BQ69" s="55" t="s">
        <v>32</v>
      </c>
      <c r="BR69" s="58" t="s">
        <v>32</v>
      </c>
      <c r="BT69" s="7" t="str">
        <f t="shared" si="1"/>
        <v/>
      </c>
      <c r="BU69" s="53" t="s">
        <v>32</v>
      </c>
      <c r="BV69" s="54" t="s">
        <v>32</v>
      </c>
      <c r="BW69" s="55" t="s">
        <v>32</v>
      </c>
      <c r="BX69" s="56" t="s">
        <v>32</v>
      </c>
      <c r="BY69" s="56" t="s">
        <v>32</v>
      </c>
      <c r="BZ69" s="55" t="s">
        <v>32</v>
      </c>
      <c r="CA69" s="57" t="s">
        <v>32</v>
      </c>
      <c r="CB69" s="55" t="s">
        <v>32</v>
      </c>
      <c r="CC69" s="58" t="s">
        <v>32</v>
      </c>
      <c r="CE69" s="7" t="str">
        <f t="shared" si="2"/>
        <v/>
      </c>
      <c r="CF69" s="53" t="s">
        <v>32</v>
      </c>
      <c r="CG69" s="54" t="s">
        <v>32</v>
      </c>
      <c r="CH69" s="55" t="s">
        <v>32</v>
      </c>
      <c r="CI69" s="56" t="s">
        <v>32</v>
      </c>
      <c r="CJ69" s="56" t="s">
        <v>32</v>
      </c>
      <c r="CK69" s="55" t="s">
        <v>32</v>
      </c>
      <c r="CL69" s="57" t="s">
        <v>32</v>
      </c>
      <c r="CM69" s="55" t="s">
        <v>32</v>
      </c>
      <c r="CN69" s="58" t="s">
        <v>32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32</v>
      </c>
      <c r="BO70" s="135"/>
      <c r="BP70" s="135"/>
      <c r="BQ70" s="135" t="s">
        <v>32</v>
      </c>
      <c r="BR70" s="135" t="s">
        <v>32</v>
      </c>
      <c r="BS70" s="135" t="s">
        <v>32</v>
      </c>
      <c r="BT70" s="133"/>
      <c r="BU70" s="134"/>
      <c r="BV70" s="135"/>
      <c r="BW70" s="136"/>
      <c r="BX70" s="137"/>
      <c r="BY70" s="135" t="s">
        <v>32</v>
      </c>
      <c r="BZ70" s="135"/>
      <c r="CA70" s="135"/>
      <c r="CB70" s="135" t="s">
        <v>32</v>
      </c>
      <c r="CC70" s="135" t="s">
        <v>32</v>
      </c>
      <c r="CD70" s="135" t="s">
        <v>32</v>
      </c>
      <c r="CE70" s="38"/>
      <c r="CF70" s="134"/>
      <c r="CG70" s="135"/>
      <c r="CH70" s="136"/>
      <c r="CI70" s="137"/>
      <c r="CJ70" s="135" t="s">
        <v>32</v>
      </c>
      <c r="CK70" s="135"/>
      <c r="CL70" s="135"/>
      <c r="CM70" s="135" t="s">
        <v>32</v>
      </c>
      <c r="CN70" s="135" t="s">
        <v>32</v>
      </c>
      <c r="CO70" s="135" t="s">
        <v>32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2016-02-24T13:04:49Z</dcterms:created>
  <dcterms:modified xsi:type="dcterms:W3CDTF">2016-02-24T13:04:53Z</dcterms:modified>
</cp:coreProperties>
</file>